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pcpipe.ru\DATA\General Business\Procurement Department\Андрианов М.С\2 ПРОДАЖА\6 0073-PROC-2026 Реализация электротехнических неликвидных ТМЦ Новороссийск\01. Ф1 для размещения\"/>
    </mc:Choice>
  </mc:AlternateContent>
  <workbookProtection workbookAlgorithmName="SHA-512" workbookHashValue="ezmHsRYBBlHbUPPjvndQUK9v8VsQJyNrBAu55xZgPO9UWB4fgHMOzcKd5igxjGgy9kDG4dMJvnIjBzaZLWXWOg==" workbookSaltValue="MY2NE6l4c2vpVOVHnQ3ARQ==" workbookSpinCount="100000" lockStructure="1"/>
  <bookViews>
    <workbookView xWindow="0" yWindow="0" windowWidth="25200" windowHeight="11850"/>
  </bookViews>
  <sheets>
    <sheet name="заявка " sheetId="3" r:id="rId1"/>
  </sheets>
  <definedNames>
    <definedName name="_xlnm._FilterDatabase" localSheetId="0" hidden="1">'заявка '!$A$9:$BM$55</definedName>
    <definedName name="_xlnm.Print_Area" localSheetId="0">'заявка '!$A$1:$O$75</definedName>
  </definedNames>
  <calcPr calcId="162913" refMode="R1C1"/>
</workbook>
</file>

<file path=xl/calcChain.xml><?xml version="1.0" encoding="utf-8"?>
<calcChain xmlns="http://schemas.openxmlformats.org/spreadsheetml/2006/main">
  <c r="Y56" i="3" l="1"/>
  <c r="M55" i="3"/>
  <c r="L55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10" i="3"/>
  <c r="M54" i="3" l="1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J56" i="3" l="1"/>
  <c r="L54" i="3"/>
  <c r="L53" i="3"/>
  <c r="L52" i="3"/>
  <c r="I56" i="3" l="1"/>
  <c r="L48" i="3" l="1"/>
  <c r="L49" i="3" l="1"/>
  <c r="L50" i="3"/>
  <c r="L51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56" i="3" l="1"/>
  <c r="F57" i="3" s="1"/>
  <c r="M56" i="3"/>
  <c r="F58" i="3" s="1"/>
</calcChain>
</file>

<file path=xl/sharedStrings.xml><?xml version="1.0" encoding="utf-8"?>
<sst xmlns="http://schemas.openxmlformats.org/spreadsheetml/2006/main" count="366" uniqueCount="151">
  <si>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</si>
  <si>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</si>
  <si>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</si>
  <si>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</si>
  <si>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</si>
  <si>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</si>
  <si>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</si>
  <si>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</si>
  <si>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</si>
  <si>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</si>
  <si>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</si>
  <si>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</si>
  <si>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</si>
  <si>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</si>
  <si>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</si>
  <si>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</si>
  <si>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</si>
  <si>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</si>
  <si>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</si>
  <si>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 xml:space="preserve">НЕОБХОДИМО ЗАПОЛНИТЬ СУММУ </t>
  </si>
  <si>
    <t xml:space="preserve">Технические характеристики </t>
  </si>
  <si>
    <t>м</t>
  </si>
  <si>
    <t>2.Покупатель ознакомлен с техническим состоянием оборудования. 
The buyer is acquainted with the technical condition of the equipment.</t>
  </si>
  <si>
    <t xml:space="preserve">3.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</si>
  <si>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4.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</si>
  <si>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оценка</t>
  </si>
  <si>
    <t>RUB</t>
  </si>
  <si>
    <t xml:space="preserve">Итого сумма без НДС составляет / Total amount excluding VAT 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</si>
  <si>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</si>
  <si>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т</t>
  </si>
  <si>
    <t>ед изм к акб</t>
  </si>
  <si>
    <t>Начальная минимальная цена без НДС за ед., руб / Jump-off price, excl VAT, RUB</t>
  </si>
  <si>
    <t>НЗ1 от 30.06.2026</t>
  </si>
  <si>
    <t>АКБ</t>
  </si>
  <si>
    <t>довесок</t>
  </si>
  <si>
    <t>кабель</t>
  </si>
  <si>
    <t>кабель ЖИР</t>
  </si>
  <si>
    <t>тип ТМЦ</t>
  </si>
  <si>
    <t>вес единицы АКБ (расчетный)</t>
  </si>
  <si>
    <t>примерная цена</t>
  </si>
  <si>
    <t>итог (примерно)</t>
  </si>
  <si>
    <t>вес одного метра каб (примерно)</t>
  </si>
  <si>
    <t>Все данные в таблице - ориентировочные</t>
  </si>
  <si>
    <t xml:space="preserve">содержание меди </t>
  </si>
  <si>
    <t xml:space="preserve">Итого НДС (22%) составляет: / Total Vat  (22%) </t>
  </si>
  <si>
    <t>Начальная минимальная сумма без НДС 22%, руб / Jump-off total price, without VAT 22%, RUB</t>
  </si>
  <si>
    <t>Начальная минимальная сумма с НДС 22%, руб / Jump-off total price, incl VAT 22%, RUB</t>
  </si>
  <si>
    <t>Цена за ед. без НДС 22%, руб/ Price per ea price, excl VAT 22%, RUB</t>
  </si>
  <si>
    <t>Сумма без НДС 22%, руб/ Total price without VAT 22%, RUB</t>
  </si>
  <si>
    <t>Сумма с НДС 22%, руб /  Total price  excl VAT 22%, RUB</t>
  </si>
  <si>
    <t>Аккумулятор для погрузчика Art.Nr.24V8PzS1000Ah / Forklift storage battery Art.Nr.24V8PzS1000Ah</t>
  </si>
  <si>
    <t>Б/у Аккумулятор Delta 2V/600Ah / Used Battery Delta 2V/600Ah</t>
  </si>
  <si>
    <t>Б/у Аккумуляторная батарея MUTLU 12B, 190Ач / Used Battery MUTLU 12B, 190Ah</t>
  </si>
  <si>
    <t>ОТВОД КРУТОИЗОГНУТЫЙ ШТАМПОСВАРНОЙ С УГЛОМ ПОВОРОТА 90 НАРУЖНЫМ ДИАМЕТРОМ 720 ММ, R=1,5DN, ИЗ СТАЛИ</t>
  </si>
  <si>
    <t>Горизонтальный отвод 45' 600 мм, ширина 55 мм / Horizontal elbow 45' 600 mm, width 55 mm</t>
  </si>
  <si>
    <t>ОТВОД КРУТОИЗОГНУТЫЙ, ТИП 3D(R=1.5D), БЕСШОВНЫЙ , ПРИВАРНОЙ, ИСПОЛНЕНИЕ 2, С УГЛОМ ПОВОРОТА 90, НАРУЖНЫМ ДИАМЕТРОМ 377ММ</t>
  </si>
  <si>
    <t>Печатная монтажная плата с защитой от неустановившегося тока (старого образца) / Circuit board - pri</t>
  </si>
  <si>
    <t>ЭЛЕКТРОПРИВОД КЛАПАНА EIM Q5N2-5 НА ЧЕТВЕРТЬ ОБОРОТА .... / ACTUATOR VALVE QTR-TURN EIM Q5N2-5.</t>
  </si>
  <si>
    <t>Модуль аналоговых входов на 6 каналов FRN5827 / FRN5827 moscad-L 6AI module (4-20MA)</t>
  </si>
  <si>
    <t>Модуль входов/выходов смешанного типа-2 аналоговых входа и 8 дискретных входов FRN5819 / FRN5819 Mos</t>
  </si>
  <si>
    <t>Изолирующий искров.зазор / EX-Spark Gap</t>
  </si>
  <si>
    <t>Комплекты для подключения электропитания / Power feed connection kits</t>
  </si>
  <si>
    <t>Ремонтный комплект узла закрепления для принтера НР LJ 4000N / Fitting unit maintenance kit for prin</t>
  </si>
  <si>
    <t>0182918Y02 Модуль CARD, PT 4 PORT PASSIVE TRANS / 0182918Y02 CARD, PT 4 PORT PASSIVE TRANS</t>
  </si>
  <si>
    <t>Специальный инструмент / Special tools</t>
  </si>
  <si>
    <t>ТЕКСТОЛИТОВАЯ ШАЙБА / TEXTOLITE WASHER (D65)</t>
  </si>
  <si>
    <t>Набор для конференции Siemens Optipount / Optipoint Conferenz Kit Basic</t>
  </si>
  <si>
    <t>Печатная монтажная плата с защитой от неустановившегося тока (нового образца) / Circuit board - prin</t>
  </si>
  <si>
    <t>Привод Ledeen, модель МТ Mermaid 0813 для установки на шаровый клапан Grove B8-S 24"-300, Б/У / Actu</t>
  </si>
  <si>
    <t>ПЛАВКИЙ ПРЕДОХРАНИТЕЛЬ РЕЛЕ/НАБОР ЛАМП SP7102/213/2 / FUSE - RELAY/SET OF LAMPS SP7102/213/2</t>
  </si>
  <si>
    <t>7069.008 Барабан / 7069.008 Barrel</t>
  </si>
  <si>
    <t>INNER PARTS OF VALVES / INNER PARTS OF VALVES</t>
  </si>
  <si>
    <t>Paper Feeder RG5-5681-090CN / Paper Feeder RG5-5681-090CN</t>
  </si>
  <si>
    <t>Реле - 10 А, 220/240 В / Relay - 10 AMP, 220/240 LY2N-D2</t>
  </si>
  <si>
    <t>ВНУТРЕННИЕ КОНЦЕВЫЕ МУФТЫ ДЛЯ ОДНОЖИЛЬНОГО ПЛАСТИКОВОГО КАБЕЛЯ 36 KV 50MM2 RAYCHEM ТИП EPKT -36 C1 X</t>
  </si>
  <si>
    <t>0182917Y02 Модуль CARD, ZN4X 8 PORT TRANSITION / 0182917Y02 CARD, ZN4X 8 PORT TRANSITION</t>
  </si>
  <si>
    <t>DLN6473A Модуль 14 PORT ASYNCHRONOUS CARD MZC3000 / DLN6473A 14 PORT ASYNCHRONOUS CARD MZC3000</t>
  </si>
  <si>
    <t>ТЕКСТОЛИТОВАЯ ШАЙБА / TEXTOLITE WASHER (D85) 56#600</t>
  </si>
  <si>
    <t>Лампа ДРЛ 250 Вт / Mercury Arc Lamp 250 W</t>
  </si>
  <si>
    <t>УПЛОТНИТЕЛЬНОЕ КОЛЬЦО (ШОВ/ШПОНКА) / O-RING 105X2</t>
  </si>
  <si>
    <t>Оптический модуль для коммутатора, тип ЕМ2003-2F/S2 / Optical module for switchboard, type ЕМ2003-2F</t>
  </si>
  <si>
    <t>Набор для контакторов системы ОВАК / Kit - Contractors, HVAC</t>
  </si>
  <si>
    <t>ПРИПОЙ (kg) / Tinner wire (kg)</t>
  </si>
  <si>
    <t>Плата фильтрации и оцифровки сигнала / Board recovery inbound</t>
  </si>
  <si>
    <t>DLN6477A Карта ALARM OUTPUT CARD / DLN6477A ALARM OUTPUT CARD</t>
  </si>
  <si>
    <t>Центральный процессорный модуль контроллера Excel500 с распределенными модулями входов/выходов, вклю</t>
  </si>
  <si>
    <t>Интерфейсная плата к радиоканалам системы / RCVR interface board OUT</t>
  </si>
  <si>
    <t>Демонтированный кабель ВВГнг-LS 5х10 / Dismantling cable</t>
  </si>
  <si>
    <t>Кабель демонтированный ВВГнг(A)-LS 4х10 мм2 / Dismantled cable</t>
  </si>
  <si>
    <t>Кабель одножильный медный 120mm2 HMWPE (в метрах).... / HMWPE Copper Cable Single Core 120mm2 (meter</t>
  </si>
  <si>
    <t>Кабель силовой 3x2,5мм2 / (ZIP_0)Power Cable 3x2,5mm2</t>
  </si>
  <si>
    <t>Демонтированный кабель ВВГнг-LS 3х4 / Dismantling cable</t>
  </si>
  <si>
    <t>Демонтированный кабель контрольный медный 10х2,5 мм2 / Dismantled copper control cable 10x2.5 mm2</t>
  </si>
  <si>
    <t>Демонтированный кабель ВВГнГ 5х25 / Dismantled cable VVGnG 5x25</t>
  </si>
  <si>
    <t>Демонтированный кабель высоковольтный бронированный медный 3х50 мм2 / Dismantled high-voltage armore</t>
  </si>
  <si>
    <t>Демонтированная медная продукция / Dismantled copper items</t>
  </si>
  <si>
    <t>Шт</t>
  </si>
  <si>
    <t>компл</t>
  </si>
  <si>
    <t>км/1000 м</t>
  </si>
  <si>
    <t>1036086</t>
  </si>
  <si>
    <t>1124808</t>
  </si>
  <si>
    <t>1121020</t>
  </si>
  <si>
    <t>EXP-0712</t>
  </si>
  <si>
    <t>1026448</t>
  </si>
  <si>
    <t>EXP-1416</t>
  </si>
  <si>
    <t>NP0711-ITEM80</t>
  </si>
  <si>
    <t>S1211</t>
  </si>
  <si>
    <t>1007568</t>
  </si>
  <si>
    <t>1007567</t>
  </si>
  <si>
    <t>R-0351.001</t>
  </si>
  <si>
    <t>1027799</t>
  </si>
  <si>
    <t>1018344</t>
  </si>
  <si>
    <t>1032868</t>
  </si>
  <si>
    <t>283.01.0018</t>
  </si>
  <si>
    <t>75001-7</t>
  </si>
  <si>
    <t>1021080</t>
  </si>
  <si>
    <t>NP0711-ITEM81</t>
  </si>
  <si>
    <t>3005711</t>
  </si>
  <si>
    <t>611.9.0071.002</t>
  </si>
  <si>
    <t>R-0244.001</t>
  </si>
  <si>
    <t>207.2.056</t>
  </si>
  <si>
    <t>1026019</t>
  </si>
  <si>
    <t>34-00116</t>
  </si>
  <si>
    <t>76002-161</t>
  </si>
  <si>
    <t>1032869</t>
  </si>
  <si>
    <t>1032867</t>
  </si>
  <si>
    <t>3005203</t>
  </si>
  <si>
    <t>1006034</t>
  </si>
  <si>
    <t>001.9.003</t>
  </si>
  <si>
    <t>R-0317.010</t>
  </si>
  <si>
    <t>NP0711-ITEM78</t>
  </si>
  <si>
    <t>TCPI-17</t>
  </si>
  <si>
    <t>10-IT.005</t>
  </si>
  <si>
    <t>1032865</t>
  </si>
  <si>
    <t>1004772</t>
  </si>
  <si>
    <t>10-IT.004</t>
  </si>
  <si>
    <t>1092719</t>
  </si>
  <si>
    <t>1066682</t>
  </si>
  <si>
    <t>1017349</t>
  </si>
  <si>
    <t>EXP-11126</t>
  </si>
  <si>
    <t>1080531</t>
  </si>
  <si>
    <t>1117404</t>
  </si>
  <si>
    <t>1105585</t>
  </si>
  <si>
    <t>1120892</t>
  </si>
  <si>
    <t>1119433</t>
  </si>
  <si>
    <t>Склад КТК в  г.Новороссийск, ул Красная, д. 108</t>
  </si>
  <si>
    <t>МТ</t>
  </si>
  <si>
    <t>лом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</si>
  <si>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
Вывоз со склада  КТК в г. Новороссийск, ул Красная д 108</t>
    </r>
  </si>
  <si>
    <t>Закупка №0073-PROC-2026 Реализация электротехнических неликвидных ТМЦ МТ / 
Purchase №0073-PROC-2026 Sales of electrical illiquid inventory items of MT</t>
  </si>
  <si>
    <t>1. Предложение Покупателя в обязательном порядке должно включать все позиции тендера №0073-PROC-2026 (предложения на часть позиций не будут рассматриваться).
The Buyer's offer must necessarily include all the positions of tender no.0073-PROC-2026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</si>
</sst>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7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66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2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6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11" fillId="2" borderId="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7" fontId="0" fillId="0" borderId="0" xfId="2" applyNumberFormat="1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6" fontId="1" fillId="0" borderId="0" xfId="2" applyNumberFormat="1" applyFont="1" applyBorder="1" applyAlignment="1" applyProtection="1">
      <alignment horizontal="left" vertical="center" wrapText="1"/>
      <protection locked="0"/>
    </xf>
    <xf numFmtId="167" fontId="1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167" fontId="0" fillId="0" borderId="0" xfId="2" applyNumberFormat="1" applyFont="1" applyBorder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166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5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66" fontId="4" fillId="2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0" fillId="0" borderId="6" xfId="2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167" fontId="0" fillId="0" borderId="0" xfId="2" applyNumberFormat="1" applyFont="1" applyProtection="1"/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6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left"/>
    </xf>
    <xf numFmtId="168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7" fontId="1" fillId="0" borderId="1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2" fontId="16" fillId="0" borderId="0" xfId="0" applyNumberFormat="1" applyFont="1" applyFill="1" applyAlignment="1">
      <alignment horizontal="center" vertical="center" wrapText="1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167" fontId="1" fillId="0" borderId="1" xfId="0" applyNumberFormat="1" applyFont="1" applyBorder="1" applyAlignment="1" applyProtection="1">
      <alignment horizontal="center" vertical="center" wrapText="1"/>
      <protection locked="0"/>
    </xf>
    <xf numFmtId="167" fontId="1" fillId="0" borderId="1" xfId="2" applyNumberFormat="1" applyFont="1" applyBorder="1" applyAlignment="1" applyProtection="1">
      <alignment horizontal="center" vertical="center" wrapText="1"/>
      <protection locked="0"/>
    </xf>
    <xf numFmtId="167" fontId="0" fillId="0" borderId="0" xfId="0" applyNumberFormat="1" applyProtection="1">
      <protection locked="0"/>
    </xf>
    <xf numFmtId="167" fontId="1" fillId="0" borderId="0" xfId="0" applyNumberFormat="1" applyFont="1" applyBorder="1" applyAlignment="1" applyProtection="1">
      <alignment horizontal="left" vertical="center" wrapText="1"/>
      <protection locked="0"/>
    </xf>
    <xf numFmtId="167" fontId="0" fillId="0" borderId="0" xfId="0" applyNumberFormat="1" applyBorder="1" applyProtection="1">
      <protection locked="0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left" vertical="center" wrapText="1" inden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11"/>
  <sheetViews>
    <sheetView tabSelected="1" view="pageBreakPreview" topLeftCell="A19" zoomScale="55" zoomScaleNormal="70" zoomScaleSheetLayoutView="55" workbookViewId="0">
      <selection activeCell="D41" sqref="D41"/>
    </sheetView>
  </sheetViews>
  <sheetFormatPr defaultColWidth="9.140625" defaultRowHeight="18.75" x14ac:dyDescent="0.25"/>
  <cols>
    <col min="1" max="1" width="9.140625" style="10"/>
    <col min="2" max="2" width="15.85546875" style="6" customWidth="1"/>
    <col min="3" max="3" width="11.42578125" style="10" customWidth="1"/>
    <col min="4" max="4" width="113.5703125" style="6" customWidth="1"/>
    <col min="5" max="5" width="30.5703125" style="6" hidden="1" customWidth="1"/>
    <col min="6" max="6" width="17.42578125" style="10" customWidth="1"/>
    <col min="7" max="7" width="20.42578125" style="10" bestFit="1" customWidth="1"/>
    <col min="8" max="8" width="23.85546875" style="11" customWidth="1"/>
    <col min="9" max="9" width="26.7109375" style="11" customWidth="1"/>
    <col min="10" max="10" width="27.5703125" style="11" customWidth="1"/>
    <col min="11" max="12" width="23.85546875" style="6" customWidth="1"/>
    <col min="13" max="13" width="22.5703125" style="6" customWidth="1"/>
    <col min="14" max="14" width="18" style="6" customWidth="1"/>
    <col min="15" max="15" width="28" style="6" customWidth="1"/>
    <col min="16" max="16" width="8.85546875" style="14" customWidth="1"/>
    <col min="17" max="17" width="36.42578125" style="14" hidden="1" customWidth="1"/>
    <col min="18" max="18" width="32.28515625" style="15" hidden="1" customWidth="1"/>
    <col min="19" max="19" width="8.85546875" style="14" hidden="1" customWidth="1"/>
    <col min="20" max="20" width="29.7109375" style="14" hidden="1" customWidth="1"/>
    <col min="21" max="21" width="16.42578125" style="14" hidden="1" customWidth="1"/>
    <col min="22" max="23" width="19" style="14" hidden="1" customWidth="1"/>
    <col min="24" max="24" width="22" style="14" hidden="1" customWidth="1"/>
    <col min="25" max="25" width="22.85546875" style="70" hidden="1" customWidth="1"/>
    <col min="26" max="65" width="8.85546875" style="14" customWidth="1"/>
    <col min="66" max="16384" width="9.140625" style="6"/>
  </cols>
  <sheetData>
    <row r="1" spans="1:65" ht="20.25" x14ac:dyDescent="0.25">
      <c r="A1" s="1"/>
      <c r="B1" s="2"/>
      <c r="C1" s="1"/>
      <c r="D1" s="2"/>
      <c r="E1" s="2"/>
      <c r="F1" s="1"/>
      <c r="G1" s="1"/>
      <c r="H1" s="3"/>
      <c r="I1" s="3"/>
      <c r="J1" s="3"/>
      <c r="K1" s="2"/>
      <c r="L1" s="2"/>
      <c r="M1" s="2"/>
      <c r="N1" s="2"/>
      <c r="O1" s="2"/>
      <c r="P1" s="31"/>
      <c r="Q1" s="31"/>
      <c r="R1" s="5"/>
      <c r="S1" s="31"/>
      <c r="T1" s="31"/>
      <c r="U1" s="31"/>
      <c r="V1" s="31"/>
      <c r="W1" s="62"/>
      <c r="X1" s="31"/>
      <c r="Y1" s="67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5" ht="21" x14ac:dyDescent="0.35">
      <c r="A2" s="82" t="s">
        <v>2</v>
      </c>
      <c r="B2" s="82"/>
      <c r="C2" s="82"/>
      <c r="D2" s="82"/>
      <c r="E2" s="45"/>
      <c r="F2" s="7"/>
      <c r="G2" s="7"/>
      <c r="H2" s="8"/>
      <c r="I2" s="8"/>
      <c r="J2" s="8"/>
      <c r="K2" s="9"/>
      <c r="L2" s="9"/>
      <c r="M2" s="9"/>
      <c r="N2" s="9"/>
      <c r="O2" s="9"/>
      <c r="P2" s="31"/>
      <c r="Q2" s="31"/>
      <c r="R2" s="5"/>
      <c r="S2" s="31"/>
      <c r="T2" s="31"/>
      <c r="U2" s="31"/>
      <c r="V2" s="31"/>
      <c r="W2" s="62"/>
      <c r="X2" s="31"/>
      <c r="Y2" s="67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5" ht="20.25" x14ac:dyDescent="0.25">
      <c r="A3" s="86" t="s">
        <v>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31"/>
      <c r="Q3" s="31"/>
      <c r="R3" s="5"/>
      <c r="S3" s="31"/>
      <c r="T3" s="31"/>
      <c r="U3" s="31"/>
      <c r="V3" s="31"/>
      <c r="W3" s="62"/>
      <c r="X3" s="31"/>
      <c r="Y3" s="67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1:65" ht="58.5" customHeight="1" x14ac:dyDescent="0.25">
      <c r="A4" s="86" t="s">
        <v>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31"/>
      <c r="Q4" s="31"/>
      <c r="R4" s="5"/>
      <c r="S4" s="31"/>
      <c r="T4" s="31"/>
      <c r="U4" s="31"/>
      <c r="V4" s="31"/>
      <c r="W4" s="62"/>
      <c r="X4" s="31"/>
      <c r="Y4" s="67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</row>
    <row r="5" spans="1:65" ht="20.25" x14ac:dyDescent="0.25">
      <c r="A5" s="87" t="s">
        <v>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31"/>
      <c r="Q5" s="31"/>
      <c r="R5" s="5"/>
      <c r="S5" s="31"/>
      <c r="T5" s="31"/>
      <c r="U5" s="31"/>
      <c r="V5" s="31"/>
      <c r="W5" s="62"/>
      <c r="X5" s="31"/>
      <c r="Y5" s="67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1:65" ht="20.25" x14ac:dyDescent="0.25">
      <c r="A6" s="88" t="s">
        <v>13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31"/>
      <c r="Q6" s="31"/>
      <c r="R6" s="5"/>
      <c r="S6" s="31"/>
      <c r="T6" s="31"/>
      <c r="U6" s="31"/>
      <c r="V6" s="31"/>
      <c r="W6" s="62"/>
      <c r="X6" s="31"/>
      <c r="Y6" s="67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60" customHeight="1" x14ac:dyDescent="0.25">
      <c r="A7" s="89" t="s">
        <v>149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31"/>
      <c r="Q7" s="31"/>
      <c r="R7" s="61" t="s">
        <v>42</v>
      </c>
      <c r="S7" s="31"/>
      <c r="T7" s="31"/>
      <c r="U7" s="31"/>
      <c r="V7" s="31"/>
      <c r="W7" s="62"/>
      <c r="X7" s="31"/>
      <c r="Y7" s="67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1:65" ht="21" x14ac:dyDescent="0.25">
      <c r="K8" s="91" t="s">
        <v>19</v>
      </c>
      <c r="L8" s="92"/>
      <c r="M8" s="92"/>
      <c r="P8" s="31"/>
      <c r="Q8" s="31"/>
      <c r="R8" s="5"/>
      <c r="S8" s="31"/>
      <c r="T8" s="31"/>
      <c r="U8" s="31"/>
      <c r="V8" s="31"/>
      <c r="W8" s="62"/>
      <c r="X8" s="31"/>
      <c r="Y8" s="67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ht="99" x14ac:dyDescent="0.25">
      <c r="A9" s="33" t="s">
        <v>7</v>
      </c>
      <c r="B9" s="33" t="s">
        <v>14</v>
      </c>
      <c r="C9" s="33" t="s">
        <v>3</v>
      </c>
      <c r="D9" s="33" t="s">
        <v>4</v>
      </c>
      <c r="E9" s="33" t="s">
        <v>20</v>
      </c>
      <c r="F9" s="33" t="s">
        <v>1</v>
      </c>
      <c r="G9" s="33" t="s">
        <v>8</v>
      </c>
      <c r="H9" s="34" t="s">
        <v>31</v>
      </c>
      <c r="I9" s="34" t="s">
        <v>45</v>
      </c>
      <c r="J9" s="34" t="s">
        <v>46</v>
      </c>
      <c r="K9" s="55" t="s">
        <v>47</v>
      </c>
      <c r="L9" s="55" t="s">
        <v>48</v>
      </c>
      <c r="M9" s="55" t="s">
        <v>49</v>
      </c>
      <c r="N9" s="54" t="s">
        <v>6</v>
      </c>
      <c r="O9" s="54" t="s">
        <v>15</v>
      </c>
      <c r="P9" s="42"/>
      <c r="Q9" s="42" t="s">
        <v>25</v>
      </c>
      <c r="R9" s="58" t="s">
        <v>37</v>
      </c>
      <c r="S9" s="59"/>
      <c r="T9" s="59" t="s">
        <v>38</v>
      </c>
      <c r="U9" s="59" t="s">
        <v>30</v>
      </c>
      <c r="V9" s="59" t="s">
        <v>41</v>
      </c>
      <c r="W9" s="59" t="s">
        <v>43</v>
      </c>
      <c r="X9" s="59" t="s">
        <v>39</v>
      </c>
      <c r="Y9" s="68" t="s">
        <v>40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4" customFormat="1" ht="20.25" x14ac:dyDescent="0.25">
      <c r="A10" s="35">
        <v>1</v>
      </c>
      <c r="B10" s="36" t="s">
        <v>99</v>
      </c>
      <c r="C10" s="35" t="s">
        <v>146</v>
      </c>
      <c r="D10" s="64" t="s">
        <v>50</v>
      </c>
      <c r="E10" s="73">
        <v>2</v>
      </c>
      <c r="F10" s="37" t="s">
        <v>96</v>
      </c>
      <c r="G10" s="38">
        <v>2</v>
      </c>
      <c r="H10" s="39">
        <v>1295</v>
      </c>
      <c r="I10" s="40">
        <f>H10*G10</f>
        <v>2590</v>
      </c>
      <c r="J10" s="40">
        <f>H10*1.22*G10</f>
        <v>3159.7999999999997</v>
      </c>
      <c r="K10" s="12">
        <v>0</v>
      </c>
      <c r="L10" s="12">
        <f t="shared" ref="L10:L47" si="0">K10*G10</f>
        <v>0</v>
      </c>
      <c r="M10" s="32">
        <f>K10*G10*1.22</f>
        <v>0</v>
      </c>
      <c r="N10" s="57" t="s">
        <v>26</v>
      </c>
      <c r="O10" s="76" t="s">
        <v>145</v>
      </c>
      <c r="P10" s="42"/>
      <c r="Q10" s="42" t="s">
        <v>32</v>
      </c>
      <c r="R10" s="65" t="s">
        <v>33</v>
      </c>
      <c r="S10" s="59"/>
      <c r="T10" s="66">
        <v>50</v>
      </c>
      <c r="U10" s="59"/>
      <c r="V10" s="59"/>
      <c r="W10" s="65"/>
      <c r="X10" s="59">
        <v>40</v>
      </c>
      <c r="Y10" s="69">
        <v>4000</v>
      </c>
    </row>
    <row r="11" spans="1:65" s="4" customFormat="1" ht="20.25" x14ac:dyDescent="0.25">
      <c r="A11" s="35">
        <v>2</v>
      </c>
      <c r="B11" s="36" t="s">
        <v>100</v>
      </c>
      <c r="C11" s="35" t="s">
        <v>146</v>
      </c>
      <c r="D11" s="64" t="s">
        <v>51</v>
      </c>
      <c r="E11" s="73">
        <v>96</v>
      </c>
      <c r="F11" s="37" t="s">
        <v>96</v>
      </c>
      <c r="G11" s="38">
        <v>96</v>
      </c>
      <c r="H11" s="39">
        <v>544</v>
      </c>
      <c r="I11" s="40">
        <f t="shared" ref="I11:I55" si="1">H11*G11</f>
        <v>52224</v>
      </c>
      <c r="J11" s="40">
        <f t="shared" ref="J11:J55" si="2">H11*1.22*G11</f>
        <v>63713.279999999999</v>
      </c>
      <c r="K11" s="12">
        <v>0</v>
      </c>
      <c r="L11" s="12">
        <f t="shared" si="0"/>
        <v>0</v>
      </c>
      <c r="M11" s="32">
        <f t="shared" ref="M11:M54" si="3">K11*G11*1.22</f>
        <v>0</v>
      </c>
      <c r="N11" s="57" t="s">
        <v>26</v>
      </c>
      <c r="O11" s="77"/>
      <c r="P11" s="42"/>
      <c r="Q11" s="42" t="s">
        <v>32</v>
      </c>
      <c r="R11" s="65" t="s">
        <v>33</v>
      </c>
      <c r="S11" s="59"/>
      <c r="T11" s="66">
        <v>42</v>
      </c>
      <c r="U11" s="59"/>
      <c r="V11" s="59"/>
      <c r="W11" s="65"/>
      <c r="X11" s="59">
        <v>40</v>
      </c>
      <c r="Y11" s="69">
        <v>161280</v>
      </c>
    </row>
    <row r="12" spans="1:65" s="4" customFormat="1" ht="20.25" x14ac:dyDescent="0.25">
      <c r="A12" s="35">
        <v>3</v>
      </c>
      <c r="B12" s="36" t="s">
        <v>101</v>
      </c>
      <c r="C12" s="35" t="s">
        <v>146</v>
      </c>
      <c r="D12" s="64" t="s">
        <v>52</v>
      </c>
      <c r="E12" s="73">
        <v>2</v>
      </c>
      <c r="F12" s="37" t="s">
        <v>96</v>
      </c>
      <c r="G12" s="38">
        <v>2</v>
      </c>
      <c r="H12" s="39">
        <v>600</v>
      </c>
      <c r="I12" s="40">
        <f t="shared" si="1"/>
        <v>1200</v>
      </c>
      <c r="J12" s="40">
        <f t="shared" si="2"/>
        <v>1464</v>
      </c>
      <c r="K12" s="12">
        <v>0</v>
      </c>
      <c r="L12" s="12">
        <f t="shared" si="0"/>
        <v>0</v>
      </c>
      <c r="M12" s="32">
        <f t="shared" si="3"/>
        <v>0</v>
      </c>
      <c r="N12" s="57" t="s">
        <v>26</v>
      </c>
      <c r="O12" s="77"/>
      <c r="P12" s="42"/>
      <c r="Q12" s="42" t="s">
        <v>32</v>
      </c>
      <c r="R12" s="65" t="s">
        <v>33</v>
      </c>
      <c r="S12" s="59"/>
      <c r="T12" s="66">
        <v>46</v>
      </c>
      <c r="U12" s="59"/>
      <c r="V12" s="59"/>
      <c r="W12" s="65"/>
      <c r="X12" s="59">
        <v>40</v>
      </c>
      <c r="Y12" s="69">
        <v>3680</v>
      </c>
    </row>
    <row r="13" spans="1:65" s="4" customFormat="1" ht="39.75" customHeight="1" x14ac:dyDescent="0.25">
      <c r="A13" s="35">
        <v>4</v>
      </c>
      <c r="B13" s="36" t="s">
        <v>102</v>
      </c>
      <c r="C13" s="35" t="s">
        <v>146</v>
      </c>
      <c r="D13" s="64" t="s">
        <v>53</v>
      </c>
      <c r="E13" s="73">
        <v>4</v>
      </c>
      <c r="F13" s="37" t="s">
        <v>96</v>
      </c>
      <c r="G13" s="38">
        <v>4</v>
      </c>
      <c r="H13" s="39">
        <v>15303</v>
      </c>
      <c r="I13" s="40">
        <f t="shared" si="1"/>
        <v>61212</v>
      </c>
      <c r="J13" s="40">
        <f t="shared" si="2"/>
        <v>74678.64</v>
      </c>
      <c r="K13" s="12">
        <v>0</v>
      </c>
      <c r="L13" s="12">
        <f t="shared" si="0"/>
        <v>0</v>
      </c>
      <c r="M13" s="32">
        <f t="shared" si="3"/>
        <v>0</v>
      </c>
      <c r="N13" s="57" t="s">
        <v>26</v>
      </c>
      <c r="O13" s="77"/>
      <c r="P13" s="42"/>
      <c r="Q13" s="42" t="s">
        <v>32</v>
      </c>
      <c r="R13" s="65" t="s">
        <v>147</v>
      </c>
      <c r="S13" s="59"/>
      <c r="T13" s="65"/>
      <c r="U13" s="59"/>
      <c r="V13" s="59">
        <v>275</v>
      </c>
      <c r="W13" s="65"/>
      <c r="X13" s="59">
        <v>12</v>
      </c>
      <c r="Y13" s="69">
        <v>13200</v>
      </c>
    </row>
    <row r="14" spans="1:65" s="4" customFormat="1" ht="20.25" x14ac:dyDescent="0.25">
      <c r="A14" s="35">
        <v>5</v>
      </c>
      <c r="B14" s="36" t="s">
        <v>103</v>
      </c>
      <c r="C14" s="35" t="s">
        <v>146</v>
      </c>
      <c r="D14" s="64" t="s">
        <v>54</v>
      </c>
      <c r="E14" s="73">
        <v>40</v>
      </c>
      <c r="F14" s="37" t="s">
        <v>96</v>
      </c>
      <c r="G14" s="38">
        <v>40</v>
      </c>
      <c r="H14" s="39">
        <v>706</v>
      </c>
      <c r="I14" s="40">
        <f t="shared" si="1"/>
        <v>28240</v>
      </c>
      <c r="J14" s="40">
        <f t="shared" si="2"/>
        <v>34452.799999999996</v>
      </c>
      <c r="K14" s="12">
        <v>0</v>
      </c>
      <c r="L14" s="12">
        <f t="shared" si="0"/>
        <v>0</v>
      </c>
      <c r="M14" s="32">
        <f t="shared" si="3"/>
        <v>0</v>
      </c>
      <c r="N14" s="57" t="s">
        <v>26</v>
      </c>
      <c r="O14" s="77"/>
      <c r="P14" s="42"/>
      <c r="Q14" s="42" t="s">
        <v>32</v>
      </c>
      <c r="R14" s="65" t="s">
        <v>147</v>
      </c>
      <c r="S14" s="59"/>
      <c r="T14" s="65"/>
      <c r="U14" s="59"/>
      <c r="V14" s="59">
        <v>0.2</v>
      </c>
      <c r="W14" s="65"/>
      <c r="X14" s="59">
        <v>12</v>
      </c>
      <c r="Y14" s="69">
        <v>96.000000000000014</v>
      </c>
    </row>
    <row r="15" spans="1:65" s="4" customFormat="1" ht="49.5" customHeight="1" x14ac:dyDescent="0.25">
      <c r="A15" s="35">
        <v>6</v>
      </c>
      <c r="B15" s="36" t="s">
        <v>104</v>
      </c>
      <c r="C15" s="35" t="s">
        <v>146</v>
      </c>
      <c r="D15" s="64" t="s">
        <v>55</v>
      </c>
      <c r="E15" s="73">
        <v>7</v>
      </c>
      <c r="F15" s="37" t="s">
        <v>96</v>
      </c>
      <c r="G15" s="38">
        <v>7</v>
      </c>
      <c r="H15" s="39">
        <v>8647</v>
      </c>
      <c r="I15" s="40">
        <f t="shared" si="1"/>
        <v>60529</v>
      </c>
      <c r="J15" s="40">
        <f t="shared" si="2"/>
        <v>73845.38</v>
      </c>
      <c r="K15" s="12">
        <v>0</v>
      </c>
      <c r="L15" s="12">
        <f t="shared" si="0"/>
        <v>0</v>
      </c>
      <c r="M15" s="32">
        <f t="shared" si="3"/>
        <v>0</v>
      </c>
      <c r="N15" s="57" t="s">
        <v>26</v>
      </c>
      <c r="O15" s="77"/>
      <c r="P15" s="42"/>
      <c r="Q15" s="42" t="s">
        <v>32</v>
      </c>
      <c r="R15" s="65" t="s">
        <v>147</v>
      </c>
      <c r="S15" s="59"/>
      <c r="T15" s="65"/>
      <c r="U15" s="59"/>
      <c r="V15" s="59">
        <v>68</v>
      </c>
      <c r="W15" s="65"/>
      <c r="X15" s="59">
        <v>12</v>
      </c>
      <c r="Y15" s="69">
        <v>5712</v>
      </c>
    </row>
    <row r="16" spans="1:65" s="4" customFormat="1" ht="37.5" x14ac:dyDescent="0.25">
      <c r="A16" s="35">
        <v>7</v>
      </c>
      <c r="B16" s="36" t="s">
        <v>105</v>
      </c>
      <c r="C16" s="35" t="s">
        <v>146</v>
      </c>
      <c r="D16" s="64" t="s">
        <v>56</v>
      </c>
      <c r="E16" s="73">
        <v>25</v>
      </c>
      <c r="F16" s="37" t="s">
        <v>96</v>
      </c>
      <c r="G16" s="38">
        <v>25</v>
      </c>
      <c r="H16" s="39">
        <v>403</v>
      </c>
      <c r="I16" s="40">
        <f t="shared" si="1"/>
        <v>10075</v>
      </c>
      <c r="J16" s="40">
        <f t="shared" si="2"/>
        <v>12291.5</v>
      </c>
      <c r="K16" s="12">
        <v>0</v>
      </c>
      <c r="L16" s="12">
        <f t="shared" si="0"/>
        <v>0</v>
      </c>
      <c r="M16" s="32">
        <f t="shared" si="3"/>
        <v>0</v>
      </c>
      <c r="N16" s="57" t="s">
        <v>26</v>
      </c>
      <c r="O16" s="77"/>
      <c r="P16" s="42"/>
      <c r="Q16" s="42" t="s">
        <v>32</v>
      </c>
      <c r="R16" s="65" t="s">
        <v>34</v>
      </c>
      <c r="S16" s="59"/>
      <c r="T16" s="65"/>
      <c r="U16" s="59"/>
      <c r="V16" s="59"/>
      <c r="W16" s="65"/>
      <c r="X16" s="59"/>
      <c r="Y16" s="69">
        <v>1</v>
      </c>
    </row>
    <row r="17" spans="1:25" s="4" customFormat="1" ht="31.5" x14ac:dyDescent="0.25">
      <c r="A17" s="35">
        <v>8</v>
      </c>
      <c r="B17" s="36" t="s">
        <v>106</v>
      </c>
      <c r="C17" s="35" t="s">
        <v>146</v>
      </c>
      <c r="D17" s="64" t="s">
        <v>57</v>
      </c>
      <c r="E17" s="73">
        <v>2</v>
      </c>
      <c r="F17" s="37" t="s">
        <v>96</v>
      </c>
      <c r="G17" s="38">
        <v>2</v>
      </c>
      <c r="H17" s="39">
        <v>32005</v>
      </c>
      <c r="I17" s="40">
        <f t="shared" si="1"/>
        <v>64010</v>
      </c>
      <c r="J17" s="40">
        <f t="shared" si="2"/>
        <v>78092.2</v>
      </c>
      <c r="K17" s="12">
        <v>0</v>
      </c>
      <c r="L17" s="12">
        <f t="shared" si="0"/>
        <v>0</v>
      </c>
      <c r="M17" s="32">
        <f t="shared" si="3"/>
        <v>0</v>
      </c>
      <c r="N17" s="57" t="s">
        <v>26</v>
      </c>
      <c r="O17" s="77"/>
      <c r="P17" s="42"/>
      <c r="Q17" s="42" t="s">
        <v>32</v>
      </c>
      <c r="R17" s="65" t="s">
        <v>147</v>
      </c>
      <c r="S17" s="59"/>
      <c r="T17" s="65"/>
      <c r="U17" s="59"/>
      <c r="V17" s="59"/>
      <c r="W17" s="65"/>
      <c r="X17" s="59"/>
      <c r="Y17" s="69">
        <v>1000</v>
      </c>
    </row>
    <row r="18" spans="1:25" s="4" customFormat="1" ht="20.25" x14ac:dyDescent="0.25">
      <c r="A18" s="35">
        <v>9</v>
      </c>
      <c r="B18" s="36" t="s">
        <v>107</v>
      </c>
      <c r="C18" s="35" t="s">
        <v>146</v>
      </c>
      <c r="D18" s="64" t="s">
        <v>58</v>
      </c>
      <c r="E18" s="73">
        <v>3</v>
      </c>
      <c r="F18" s="37" t="s">
        <v>96</v>
      </c>
      <c r="G18" s="38">
        <v>3</v>
      </c>
      <c r="H18" s="39">
        <v>2546</v>
      </c>
      <c r="I18" s="40">
        <f t="shared" si="1"/>
        <v>7638</v>
      </c>
      <c r="J18" s="40">
        <f t="shared" si="2"/>
        <v>9318.36</v>
      </c>
      <c r="K18" s="12">
        <v>0</v>
      </c>
      <c r="L18" s="12">
        <f t="shared" si="0"/>
        <v>0</v>
      </c>
      <c r="M18" s="32">
        <f t="shared" si="3"/>
        <v>0</v>
      </c>
      <c r="N18" s="57" t="s">
        <v>26</v>
      </c>
      <c r="O18" s="77"/>
      <c r="P18" s="42"/>
      <c r="Q18" s="42" t="s">
        <v>32</v>
      </c>
      <c r="R18" s="65" t="s">
        <v>34</v>
      </c>
      <c r="S18" s="59"/>
      <c r="T18" s="65"/>
      <c r="U18" s="59"/>
      <c r="V18" s="59"/>
      <c r="W18" s="65"/>
      <c r="X18" s="59"/>
      <c r="Y18" s="69">
        <v>1</v>
      </c>
    </row>
    <row r="19" spans="1:25" s="4" customFormat="1" ht="46.5" customHeight="1" x14ac:dyDescent="0.25">
      <c r="A19" s="35">
        <v>10</v>
      </c>
      <c r="B19" s="36" t="s">
        <v>108</v>
      </c>
      <c r="C19" s="35" t="s">
        <v>146</v>
      </c>
      <c r="D19" s="64" t="s">
        <v>59</v>
      </c>
      <c r="E19" s="73">
        <v>3</v>
      </c>
      <c r="F19" s="37" t="s">
        <v>96</v>
      </c>
      <c r="G19" s="38">
        <v>3</v>
      </c>
      <c r="H19" s="39">
        <v>1213</v>
      </c>
      <c r="I19" s="40">
        <f t="shared" si="1"/>
        <v>3639</v>
      </c>
      <c r="J19" s="40">
        <f t="shared" si="2"/>
        <v>4439.58</v>
      </c>
      <c r="K19" s="12">
        <v>0</v>
      </c>
      <c r="L19" s="12">
        <f t="shared" si="0"/>
        <v>0</v>
      </c>
      <c r="M19" s="32">
        <f t="shared" si="3"/>
        <v>0</v>
      </c>
      <c r="N19" s="57" t="s">
        <v>26</v>
      </c>
      <c r="O19" s="77"/>
      <c r="P19" s="42"/>
      <c r="Q19" s="42" t="s">
        <v>32</v>
      </c>
      <c r="R19" s="65" t="s">
        <v>34</v>
      </c>
      <c r="S19" s="59"/>
      <c r="T19" s="65"/>
      <c r="U19" s="59"/>
      <c r="V19" s="59"/>
      <c r="W19" s="65"/>
      <c r="X19" s="59"/>
      <c r="Y19" s="69">
        <v>1</v>
      </c>
    </row>
    <row r="20" spans="1:25" s="4" customFormat="1" ht="20.25" x14ac:dyDescent="0.25">
      <c r="A20" s="35">
        <v>11</v>
      </c>
      <c r="B20" s="36" t="s">
        <v>109</v>
      </c>
      <c r="C20" s="35" t="s">
        <v>146</v>
      </c>
      <c r="D20" s="64" t="s">
        <v>60</v>
      </c>
      <c r="E20" s="73">
        <v>17</v>
      </c>
      <c r="F20" s="37" t="s">
        <v>96</v>
      </c>
      <c r="G20" s="38">
        <v>17</v>
      </c>
      <c r="H20" s="39">
        <v>194</v>
      </c>
      <c r="I20" s="40">
        <f t="shared" si="1"/>
        <v>3298</v>
      </c>
      <c r="J20" s="40">
        <f t="shared" si="2"/>
        <v>4023.56</v>
      </c>
      <c r="K20" s="12">
        <v>0</v>
      </c>
      <c r="L20" s="12">
        <f t="shared" si="0"/>
        <v>0</v>
      </c>
      <c r="M20" s="32">
        <f t="shared" si="3"/>
        <v>0</v>
      </c>
      <c r="N20" s="57" t="s">
        <v>26</v>
      </c>
      <c r="O20" s="77"/>
      <c r="P20" s="42"/>
      <c r="Q20" s="42" t="s">
        <v>32</v>
      </c>
      <c r="R20" s="65" t="s">
        <v>34</v>
      </c>
      <c r="S20" s="59"/>
      <c r="T20" s="65"/>
      <c r="U20" s="59"/>
      <c r="V20" s="59"/>
      <c r="W20" s="65"/>
      <c r="X20" s="59"/>
      <c r="Y20" s="69">
        <v>1</v>
      </c>
    </row>
    <row r="21" spans="1:25" s="4" customFormat="1" ht="20.25" x14ac:dyDescent="0.25">
      <c r="A21" s="35">
        <v>12</v>
      </c>
      <c r="B21" s="36" t="s">
        <v>110</v>
      </c>
      <c r="C21" s="35" t="s">
        <v>146</v>
      </c>
      <c r="D21" s="64" t="s">
        <v>61</v>
      </c>
      <c r="E21" s="73">
        <v>4</v>
      </c>
      <c r="F21" s="37" t="s">
        <v>96</v>
      </c>
      <c r="G21" s="38">
        <v>4</v>
      </c>
      <c r="H21" s="39">
        <v>459</v>
      </c>
      <c r="I21" s="40">
        <f t="shared" si="1"/>
        <v>1836</v>
      </c>
      <c r="J21" s="40">
        <f t="shared" si="2"/>
        <v>2239.92</v>
      </c>
      <c r="K21" s="12">
        <v>0</v>
      </c>
      <c r="L21" s="12">
        <f t="shared" si="0"/>
        <v>0</v>
      </c>
      <c r="M21" s="32">
        <f t="shared" si="3"/>
        <v>0</v>
      </c>
      <c r="N21" s="57" t="s">
        <v>26</v>
      </c>
      <c r="O21" s="77"/>
      <c r="P21" s="42"/>
      <c r="Q21" s="42" t="s">
        <v>32</v>
      </c>
      <c r="R21" s="65" t="s">
        <v>34</v>
      </c>
      <c r="S21" s="59"/>
      <c r="T21" s="65"/>
      <c r="U21" s="59"/>
      <c r="V21" s="59"/>
      <c r="W21" s="65"/>
      <c r="X21" s="59"/>
      <c r="Y21" s="69">
        <v>1</v>
      </c>
    </row>
    <row r="22" spans="1:25" s="4" customFormat="1" ht="20.25" x14ac:dyDescent="0.25">
      <c r="A22" s="35">
        <v>13</v>
      </c>
      <c r="B22" s="36" t="s">
        <v>111</v>
      </c>
      <c r="C22" s="35" t="s">
        <v>146</v>
      </c>
      <c r="D22" s="64" t="s">
        <v>62</v>
      </c>
      <c r="E22" s="73">
        <v>12</v>
      </c>
      <c r="F22" s="37" t="s">
        <v>96</v>
      </c>
      <c r="G22" s="38">
        <v>12</v>
      </c>
      <c r="H22" s="39">
        <v>1016</v>
      </c>
      <c r="I22" s="40">
        <f t="shared" si="1"/>
        <v>12192</v>
      </c>
      <c r="J22" s="40">
        <f t="shared" si="2"/>
        <v>14874.24</v>
      </c>
      <c r="K22" s="12">
        <v>0</v>
      </c>
      <c r="L22" s="12">
        <f t="shared" si="0"/>
        <v>0</v>
      </c>
      <c r="M22" s="32">
        <f t="shared" si="3"/>
        <v>0</v>
      </c>
      <c r="N22" s="57" t="s">
        <v>26</v>
      </c>
      <c r="O22" s="77"/>
      <c r="P22" s="42"/>
      <c r="Q22" s="42" t="s">
        <v>32</v>
      </c>
      <c r="R22" s="65" t="s">
        <v>34</v>
      </c>
      <c r="S22" s="59"/>
      <c r="T22" s="65"/>
      <c r="U22" s="59"/>
      <c r="V22" s="59"/>
      <c r="W22" s="65"/>
      <c r="X22" s="59"/>
      <c r="Y22" s="69">
        <v>1</v>
      </c>
    </row>
    <row r="23" spans="1:25" s="4" customFormat="1" ht="40.5" customHeight="1" x14ac:dyDescent="0.25">
      <c r="A23" s="35">
        <v>14</v>
      </c>
      <c r="B23" s="36" t="s">
        <v>112</v>
      </c>
      <c r="C23" s="35" t="s">
        <v>146</v>
      </c>
      <c r="D23" s="64" t="s">
        <v>63</v>
      </c>
      <c r="E23" s="73">
        <v>1</v>
      </c>
      <c r="F23" s="37" t="s">
        <v>96</v>
      </c>
      <c r="G23" s="38">
        <v>1</v>
      </c>
      <c r="H23" s="39">
        <v>12578</v>
      </c>
      <c r="I23" s="40">
        <f t="shared" si="1"/>
        <v>12578</v>
      </c>
      <c r="J23" s="40">
        <f t="shared" si="2"/>
        <v>15345.16</v>
      </c>
      <c r="K23" s="12">
        <v>0</v>
      </c>
      <c r="L23" s="12">
        <f t="shared" si="0"/>
        <v>0</v>
      </c>
      <c r="M23" s="32">
        <f t="shared" si="3"/>
        <v>0</v>
      </c>
      <c r="N23" s="57" t="s">
        <v>26</v>
      </c>
      <c r="O23" s="77"/>
      <c r="P23" s="42"/>
      <c r="Q23" s="42" t="s">
        <v>32</v>
      </c>
      <c r="R23" s="65" t="s">
        <v>34</v>
      </c>
      <c r="S23" s="59"/>
      <c r="T23" s="65"/>
      <c r="U23" s="59"/>
      <c r="V23" s="59"/>
      <c r="W23" s="65"/>
      <c r="X23" s="59"/>
      <c r="Y23" s="69">
        <v>1</v>
      </c>
    </row>
    <row r="24" spans="1:25" s="4" customFormat="1" ht="20.25" x14ac:dyDescent="0.25">
      <c r="A24" s="35">
        <v>15</v>
      </c>
      <c r="B24" s="36" t="s">
        <v>113</v>
      </c>
      <c r="C24" s="35" t="s">
        <v>146</v>
      </c>
      <c r="D24" s="64" t="s">
        <v>64</v>
      </c>
      <c r="E24" s="73">
        <v>1</v>
      </c>
      <c r="F24" s="37" t="s">
        <v>97</v>
      </c>
      <c r="G24" s="38">
        <v>1</v>
      </c>
      <c r="H24" s="39">
        <v>3439</v>
      </c>
      <c r="I24" s="40">
        <f t="shared" si="1"/>
        <v>3439</v>
      </c>
      <c r="J24" s="40">
        <f t="shared" si="2"/>
        <v>4195.58</v>
      </c>
      <c r="K24" s="12">
        <v>0</v>
      </c>
      <c r="L24" s="12">
        <f t="shared" si="0"/>
        <v>0</v>
      </c>
      <c r="M24" s="32">
        <f t="shared" si="3"/>
        <v>0</v>
      </c>
      <c r="N24" s="57" t="s">
        <v>26</v>
      </c>
      <c r="O24" s="77"/>
      <c r="P24" s="42"/>
      <c r="Q24" s="42" t="s">
        <v>32</v>
      </c>
      <c r="R24" s="65" t="s">
        <v>34</v>
      </c>
      <c r="S24" s="59"/>
      <c r="T24" s="65"/>
      <c r="U24" s="59"/>
      <c r="V24" s="59"/>
      <c r="W24" s="65"/>
      <c r="X24" s="59"/>
      <c r="Y24" s="69">
        <v>1</v>
      </c>
    </row>
    <row r="25" spans="1:25" s="4" customFormat="1" ht="20.25" x14ac:dyDescent="0.25">
      <c r="A25" s="35">
        <v>16</v>
      </c>
      <c r="B25" s="36" t="s">
        <v>114</v>
      </c>
      <c r="C25" s="35" t="s">
        <v>146</v>
      </c>
      <c r="D25" s="64" t="s">
        <v>65</v>
      </c>
      <c r="E25" s="73">
        <v>153</v>
      </c>
      <c r="F25" s="37" t="s">
        <v>96</v>
      </c>
      <c r="G25" s="38">
        <v>153</v>
      </c>
      <c r="H25" s="39">
        <v>196</v>
      </c>
      <c r="I25" s="40">
        <f t="shared" si="1"/>
        <v>29988</v>
      </c>
      <c r="J25" s="40">
        <f t="shared" si="2"/>
        <v>36585.360000000001</v>
      </c>
      <c r="K25" s="12">
        <v>0</v>
      </c>
      <c r="L25" s="12">
        <f t="shared" si="0"/>
        <v>0</v>
      </c>
      <c r="M25" s="32">
        <f t="shared" si="3"/>
        <v>0</v>
      </c>
      <c r="N25" s="57" t="s">
        <v>26</v>
      </c>
      <c r="O25" s="77"/>
      <c r="P25" s="42"/>
      <c r="Q25" s="42" t="s">
        <v>32</v>
      </c>
      <c r="R25" s="65" t="s">
        <v>34</v>
      </c>
      <c r="S25" s="59"/>
      <c r="T25" s="65"/>
      <c r="U25" s="59"/>
      <c r="V25" s="59"/>
      <c r="W25" s="65"/>
      <c r="X25" s="59"/>
      <c r="Y25" s="69">
        <v>1</v>
      </c>
    </row>
    <row r="26" spans="1:25" s="4" customFormat="1" ht="20.25" x14ac:dyDescent="0.25">
      <c r="A26" s="35">
        <v>17</v>
      </c>
      <c r="B26" s="36" t="s">
        <v>115</v>
      </c>
      <c r="C26" s="35" t="s">
        <v>146</v>
      </c>
      <c r="D26" s="64" t="s">
        <v>66</v>
      </c>
      <c r="E26" s="73">
        <v>1</v>
      </c>
      <c r="F26" s="37" t="s">
        <v>96</v>
      </c>
      <c r="G26" s="38">
        <v>1</v>
      </c>
      <c r="H26" s="39">
        <v>2714</v>
      </c>
      <c r="I26" s="40">
        <f t="shared" si="1"/>
        <v>2714</v>
      </c>
      <c r="J26" s="40">
        <f t="shared" si="2"/>
        <v>3311.08</v>
      </c>
      <c r="K26" s="12">
        <v>0</v>
      </c>
      <c r="L26" s="12">
        <f t="shared" si="0"/>
        <v>0</v>
      </c>
      <c r="M26" s="32">
        <f t="shared" si="3"/>
        <v>0</v>
      </c>
      <c r="N26" s="57" t="s">
        <v>26</v>
      </c>
      <c r="O26" s="77"/>
      <c r="P26" s="42"/>
      <c r="Q26" s="42" t="s">
        <v>32</v>
      </c>
      <c r="R26" s="65" t="s">
        <v>34</v>
      </c>
      <c r="S26" s="59"/>
      <c r="T26" s="65"/>
      <c r="U26" s="59"/>
      <c r="V26" s="59"/>
      <c r="W26" s="65"/>
      <c r="X26" s="59"/>
      <c r="Y26" s="69">
        <v>1</v>
      </c>
    </row>
    <row r="27" spans="1:25" s="4" customFormat="1" ht="37.5" x14ac:dyDescent="0.25">
      <c r="A27" s="35">
        <v>18</v>
      </c>
      <c r="B27" s="36" t="s">
        <v>116</v>
      </c>
      <c r="C27" s="35" t="s">
        <v>146</v>
      </c>
      <c r="D27" s="64" t="s">
        <v>67</v>
      </c>
      <c r="E27" s="73">
        <v>25</v>
      </c>
      <c r="F27" s="37" t="s">
        <v>96</v>
      </c>
      <c r="G27" s="38">
        <v>25</v>
      </c>
      <c r="H27" s="39">
        <v>403</v>
      </c>
      <c r="I27" s="40">
        <f t="shared" si="1"/>
        <v>10075</v>
      </c>
      <c r="J27" s="40">
        <f t="shared" si="2"/>
        <v>12291.5</v>
      </c>
      <c r="K27" s="12">
        <v>0</v>
      </c>
      <c r="L27" s="12">
        <f t="shared" si="0"/>
        <v>0</v>
      </c>
      <c r="M27" s="32">
        <f t="shared" si="3"/>
        <v>0</v>
      </c>
      <c r="N27" s="57" t="s">
        <v>26</v>
      </c>
      <c r="O27" s="77"/>
      <c r="P27" s="42"/>
      <c r="Q27" s="42" t="s">
        <v>32</v>
      </c>
      <c r="R27" s="65" t="s">
        <v>34</v>
      </c>
      <c r="S27" s="59"/>
      <c r="T27" s="65"/>
      <c r="U27" s="59"/>
      <c r="V27" s="59"/>
      <c r="W27" s="65"/>
      <c r="X27" s="59"/>
      <c r="Y27" s="69">
        <v>1</v>
      </c>
    </row>
    <row r="28" spans="1:25" s="4" customFormat="1" ht="20.25" x14ac:dyDescent="0.25">
      <c r="A28" s="35">
        <v>19</v>
      </c>
      <c r="B28" s="36" t="s">
        <v>117</v>
      </c>
      <c r="C28" s="35" t="s">
        <v>146</v>
      </c>
      <c r="D28" s="64" t="s">
        <v>68</v>
      </c>
      <c r="E28" s="73">
        <v>3</v>
      </c>
      <c r="F28" s="37" t="s">
        <v>96</v>
      </c>
      <c r="G28" s="38">
        <v>3</v>
      </c>
      <c r="H28" s="39">
        <v>9297</v>
      </c>
      <c r="I28" s="40">
        <f t="shared" si="1"/>
        <v>27891</v>
      </c>
      <c r="J28" s="40">
        <f t="shared" si="2"/>
        <v>34027.020000000004</v>
      </c>
      <c r="K28" s="12">
        <v>0</v>
      </c>
      <c r="L28" s="12">
        <f t="shared" si="0"/>
        <v>0</v>
      </c>
      <c r="M28" s="32">
        <f t="shared" si="3"/>
        <v>0</v>
      </c>
      <c r="N28" s="57" t="s">
        <v>26</v>
      </c>
      <c r="O28" s="77"/>
      <c r="P28" s="42"/>
      <c r="Q28" s="42" t="s">
        <v>32</v>
      </c>
      <c r="R28" s="65" t="s">
        <v>34</v>
      </c>
      <c r="S28" s="59"/>
      <c r="T28" s="65"/>
      <c r="U28" s="59"/>
      <c r="V28" s="59"/>
      <c r="W28" s="65"/>
      <c r="X28" s="59"/>
      <c r="Y28" s="69">
        <v>3000</v>
      </c>
    </row>
    <row r="29" spans="1:25" s="4" customFormat="1" ht="37.5" x14ac:dyDescent="0.25">
      <c r="A29" s="35">
        <v>20</v>
      </c>
      <c r="B29" s="36" t="s">
        <v>118</v>
      </c>
      <c r="C29" s="35" t="s">
        <v>146</v>
      </c>
      <c r="D29" s="64" t="s">
        <v>69</v>
      </c>
      <c r="E29" s="73">
        <v>5</v>
      </c>
      <c r="F29" s="37" t="s">
        <v>96</v>
      </c>
      <c r="G29" s="38">
        <v>5</v>
      </c>
      <c r="H29" s="39">
        <v>630</v>
      </c>
      <c r="I29" s="40">
        <f t="shared" si="1"/>
        <v>3150</v>
      </c>
      <c r="J29" s="40">
        <f t="shared" si="2"/>
        <v>3843</v>
      </c>
      <c r="K29" s="12">
        <v>0</v>
      </c>
      <c r="L29" s="12">
        <f t="shared" si="0"/>
        <v>0</v>
      </c>
      <c r="M29" s="32">
        <f t="shared" si="3"/>
        <v>0</v>
      </c>
      <c r="N29" s="57" t="s">
        <v>26</v>
      </c>
      <c r="O29" s="77"/>
      <c r="P29" s="42"/>
      <c r="Q29" s="42" t="s">
        <v>32</v>
      </c>
      <c r="R29" s="65" t="s">
        <v>34</v>
      </c>
      <c r="S29" s="59"/>
      <c r="T29" s="65"/>
      <c r="U29" s="59"/>
      <c r="V29" s="59"/>
      <c r="W29" s="65"/>
      <c r="X29" s="59"/>
      <c r="Y29" s="69">
        <v>1</v>
      </c>
    </row>
    <row r="30" spans="1:25" s="4" customFormat="1" ht="20.25" x14ac:dyDescent="0.25">
      <c r="A30" s="35">
        <v>21</v>
      </c>
      <c r="B30" s="36" t="s">
        <v>119</v>
      </c>
      <c r="C30" s="35" t="s">
        <v>146</v>
      </c>
      <c r="D30" s="64" t="s">
        <v>70</v>
      </c>
      <c r="E30" s="73">
        <v>1</v>
      </c>
      <c r="F30" s="37" t="s">
        <v>96</v>
      </c>
      <c r="G30" s="38">
        <v>1</v>
      </c>
      <c r="H30" s="39">
        <v>689</v>
      </c>
      <c r="I30" s="40">
        <f t="shared" si="1"/>
        <v>689</v>
      </c>
      <c r="J30" s="40">
        <f t="shared" si="2"/>
        <v>840.57999999999993</v>
      </c>
      <c r="K30" s="12">
        <v>0</v>
      </c>
      <c r="L30" s="12">
        <f t="shared" si="0"/>
        <v>0</v>
      </c>
      <c r="M30" s="32">
        <f t="shared" si="3"/>
        <v>0</v>
      </c>
      <c r="N30" s="57" t="s">
        <v>26</v>
      </c>
      <c r="O30" s="77"/>
      <c r="P30" s="42"/>
      <c r="Q30" s="42" t="s">
        <v>32</v>
      </c>
      <c r="R30" s="65" t="s">
        <v>34</v>
      </c>
      <c r="S30" s="59"/>
      <c r="T30" s="65"/>
      <c r="U30" s="59"/>
      <c r="V30" s="59"/>
      <c r="W30" s="65"/>
      <c r="X30" s="59"/>
      <c r="Y30" s="69">
        <v>1</v>
      </c>
    </row>
    <row r="31" spans="1:25" s="4" customFormat="1" ht="20.25" x14ac:dyDescent="0.25">
      <c r="A31" s="35">
        <v>22</v>
      </c>
      <c r="B31" s="36" t="s">
        <v>120</v>
      </c>
      <c r="C31" s="35" t="s">
        <v>146</v>
      </c>
      <c r="D31" s="64" t="s">
        <v>71</v>
      </c>
      <c r="E31" s="73">
        <v>10</v>
      </c>
      <c r="F31" s="37" t="s">
        <v>96</v>
      </c>
      <c r="G31" s="38">
        <v>10</v>
      </c>
      <c r="H31" s="39">
        <v>144</v>
      </c>
      <c r="I31" s="40">
        <f t="shared" si="1"/>
        <v>1440</v>
      </c>
      <c r="J31" s="40">
        <f t="shared" si="2"/>
        <v>1756.8000000000002</v>
      </c>
      <c r="K31" s="12">
        <v>0</v>
      </c>
      <c r="L31" s="12">
        <f t="shared" si="0"/>
        <v>0</v>
      </c>
      <c r="M31" s="32">
        <f t="shared" si="3"/>
        <v>0</v>
      </c>
      <c r="N31" s="57" t="s">
        <v>26</v>
      </c>
      <c r="O31" s="77"/>
      <c r="P31" s="42"/>
      <c r="Q31" s="42" t="s">
        <v>32</v>
      </c>
      <c r="R31" s="65" t="s">
        <v>34</v>
      </c>
      <c r="S31" s="59"/>
      <c r="T31" s="65"/>
      <c r="U31" s="59"/>
      <c r="V31" s="59"/>
      <c r="W31" s="65"/>
      <c r="X31" s="59"/>
      <c r="Y31" s="69">
        <v>1</v>
      </c>
    </row>
    <row r="32" spans="1:25" s="4" customFormat="1" ht="20.25" x14ac:dyDescent="0.25">
      <c r="A32" s="35">
        <v>23</v>
      </c>
      <c r="B32" s="36" t="s">
        <v>121</v>
      </c>
      <c r="C32" s="35" t="s">
        <v>146</v>
      </c>
      <c r="D32" s="64" t="s">
        <v>72</v>
      </c>
      <c r="E32" s="73">
        <v>2</v>
      </c>
      <c r="F32" s="37" t="s">
        <v>96</v>
      </c>
      <c r="G32" s="38">
        <v>2</v>
      </c>
      <c r="H32" s="39">
        <v>9671</v>
      </c>
      <c r="I32" s="40">
        <f t="shared" si="1"/>
        <v>19342</v>
      </c>
      <c r="J32" s="40">
        <f t="shared" si="2"/>
        <v>23597.239999999998</v>
      </c>
      <c r="K32" s="12">
        <v>0</v>
      </c>
      <c r="L32" s="12">
        <f t="shared" si="0"/>
        <v>0</v>
      </c>
      <c r="M32" s="32">
        <f t="shared" si="3"/>
        <v>0</v>
      </c>
      <c r="N32" s="57" t="s">
        <v>26</v>
      </c>
      <c r="O32" s="77"/>
      <c r="P32" s="42"/>
      <c r="Q32" s="42" t="s">
        <v>32</v>
      </c>
      <c r="R32" s="65" t="s">
        <v>34</v>
      </c>
      <c r="S32" s="59"/>
      <c r="T32" s="65"/>
      <c r="U32" s="59"/>
      <c r="V32" s="59"/>
      <c r="W32" s="65"/>
      <c r="X32" s="59"/>
      <c r="Y32" s="69">
        <v>1</v>
      </c>
    </row>
    <row r="33" spans="1:25" s="4" customFormat="1" ht="20.25" x14ac:dyDescent="0.25">
      <c r="A33" s="35">
        <v>24</v>
      </c>
      <c r="B33" s="36" t="s">
        <v>122</v>
      </c>
      <c r="C33" s="35" t="s">
        <v>146</v>
      </c>
      <c r="D33" s="64" t="s">
        <v>73</v>
      </c>
      <c r="E33" s="73">
        <v>43</v>
      </c>
      <c r="F33" s="37" t="s">
        <v>96</v>
      </c>
      <c r="G33" s="38">
        <v>43</v>
      </c>
      <c r="H33" s="39">
        <v>73</v>
      </c>
      <c r="I33" s="40">
        <f t="shared" si="1"/>
        <v>3139</v>
      </c>
      <c r="J33" s="40">
        <f t="shared" si="2"/>
        <v>3829.58</v>
      </c>
      <c r="K33" s="12">
        <v>0</v>
      </c>
      <c r="L33" s="12">
        <f t="shared" si="0"/>
        <v>0</v>
      </c>
      <c r="M33" s="32">
        <f t="shared" si="3"/>
        <v>0</v>
      </c>
      <c r="N33" s="57" t="s">
        <v>26</v>
      </c>
      <c r="O33" s="77"/>
      <c r="P33" s="42"/>
      <c r="Q33" s="42" t="s">
        <v>32</v>
      </c>
      <c r="R33" s="65" t="s">
        <v>34</v>
      </c>
      <c r="S33" s="59"/>
      <c r="T33" s="65"/>
      <c r="U33" s="59"/>
      <c r="V33" s="59"/>
      <c r="W33" s="65"/>
      <c r="X33" s="59"/>
      <c r="Y33" s="69">
        <v>1</v>
      </c>
    </row>
    <row r="34" spans="1:25" s="4" customFormat="1" ht="38.25" customHeight="1" x14ac:dyDescent="0.25">
      <c r="A34" s="35">
        <v>25</v>
      </c>
      <c r="B34" s="36" t="s">
        <v>123</v>
      </c>
      <c r="C34" s="35" t="s">
        <v>146</v>
      </c>
      <c r="D34" s="64" t="s">
        <v>74</v>
      </c>
      <c r="E34" s="73">
        <v>9</v>
      </c>
      <c r="F34" s="38" t="s">
        <v>96</v>
      </c>
      <c r="G34" s="38">
        <v>9</v>
      </c>
      <c r="H34" s="39">
        <v>349</v>
      </c>
      <c r="I34" s="40">
        <f t="shared" si="1"/>
        <v>3141</v>
      </c>
      <c r="J34" s="40">
        <f t="shared" si="2"/>
        <v>3832.0199999999995</v>
      </c>
      <c r="K34" s="12">
        <v>0</v>
      </c>
      <c r="L34" s="12">
        <f t="shared" si="0"/>
        <v>0</v>
      </c>
      <c r="M34" s="32">
        <f t="shared" si="3"/>
        <v>0</v>
      </c>
      <c r="N34" s="57" t="s">
        <v>26</v>
      </c>
      <c r="O34" s="77"/>
      <c r="P34" s="42"/>
      <c r="Q34" s="42" t="s">
        <v>32</v>
      </c>
      <c r="R34" s="65" t="s">
        <v>34</v>
      </c>
      <c r="S34" s="59"/>
      <c r="T34" s="65"/>
      <c r="U34" s="59"/>
      <c r="V34" s="59"/>
      <c r="W34" s="65"/>
      <c r="X34" s="59"/>
      <c r="Y34" s="69">
        <v>1</v>
      </c>
    </row>
    <row r="35" spans="1:25" s="4" customFormat="1" ht="39" customHeight="1" x14ac:dyDescent="0.25">
      <c r="A35" s="35">
        <v>26</v>
      </c>
      <c r="B35" s="36" t="s">
        <v>124</v>
      </c>
      <c r="C35" s="35" t="s">
        <v>146</v>
      </c>
      <c r="D35" s="64" t="s">
        <v>75</v>
      </c>
      <c r="E35" s="73">
        <v>1</v>
      </c>
      <c r="F35" s="38" t="s">
        <v>96</v>
      </c>
      <c r="G35" s="38">
        <v>1</v>
      </c>
      <c r="H35" s="39">
        <v>12578</v>
      </c>
      <c r="I35" s="40">
        <f t="shared" si="1"/>
        <v>12578</v>
      </c>
      <c r="J35" s="40">
        <f t="shared" si="2"/>
        <v>15345.16</v>
      </c>
      <c r="K35" s="12">
        <v>0</v>
      </c>
      <c r="L35" s="12">
        <f t="shared" si="0"/>
        <v>0</v>
      </c>
      <c r="M35" s="32">
        <f t="shared" si="3"/>
        <v>0</v>
      </c>
      <c r="N35" s="57" t="s">
        <v>26</v>
      </c>
      <c r="O35" s="77"/>
      <c r="P35" s="42"/>
      <c r="Q35" s="42" t="s">
        <v>32</v>
      </c>
      <c r="R35" s="65" t="s">
        <v>34</v>
      </c>
      <c r="S35" s="59"/>
      <c r="T35" s="65"/>
      <c r="U35" s="59"/>
      <c r="V35" s="59"/>
      <c r="W35" s="65"/>
      <c r="X35" s="59"/>
      <c r="Y35" s="69">
        <v>1</v>
      </c>
    </row>
    <row r="36" spans="1:25" s="4" customFormat="1" ht="31.5" x14ac:dyDescent="0.25">
      <c r="A36" s="35">
        <v>27</v>
      </c>
      <c r="B36" s="36" t="s">
        <v>125</v>
      </c>
      <c r="C36" s="35" t="s">
        <v>146</v>
      </c>
      <c r="D36" s="64" t="s">
        <v>76</v>
      </c>
      <c r="E36" s="73">
        <v>1</v>
      </c>
      <c r="F36" s="38" t="s">
        <v>96</v>
      </c>
      <c r="G36" s="38">
        <v>1</v>
      </c>
      <c r="H36" s="39">
        <v>12578</v>
      </c>
      <c r="I36" s="40">
        <f t="shared" si="1"/>
        <v>12578</v>
      </c>
      <c r="J36" s="40">
        <f t="shared" si="2"/>
        <v>15345.16</v>
      </c>
      <c r="K36" s="12">
        <v>0</v>
      </c>
      <c r="L36" s="12">
        <f t="shared" si="0"/>
        <v>0</v>
      </c>
      <c r="M36" s="32">
        <f t="shared" si="3"/>
        <v>0</v>
      </c>
      <c r="N36" s="57" t="s">
        <v>26</v>
      </c>
      <c r="O36" s="77"/>
      <c r="P36" s="42"/>
      <c r="Q36" s="42" t="s">
        <v>32</v>
      </c>
      <c r="R36" s="65" t="s">
        <v>34</v>
      </c>
      <c r="S36" s="59"/>
      <c r="T36" s="65"/>
      <c r="U36" s="59"/>
      <c r="V36" s="59"/>
      <c r="W36" s="65"/>
      <c r="X36" s="59"/>
      <c r="Y36" s="69">
        <v>1</v>
      </c>
    </row>
    <row r="37" spans="1:25" s="4" customFormat="1" ht="20.25" x14ac:dyDescent="0.25">
      <c r="A37" s="35">
        <v>28</v>
      </c>
      <c r="B37" s="36" t="s">
        <v>126</v>
      </c>
      <c r="C37" s="35" t="s">
        <v>146</v>
      </c>
      <c r="D37" s="64" t="s">
        <v>77</v>
      </c>
      <c r="E37" s="73">
        <v>131</v>
      </c>
      <c r="F37" s="38" t="s">
        <v>96</v>
      </c>
      <c r="G37" s="38">
        <v>131</v>
      </c>
      <c r="H37" s="39">
        <v>196</v>
      </c>
      <c r="I37" s="40">
        <f t="shared" si="1"/>
        <v>25676</v>
      </c>
      <c r="J37" s="40">
        <f t="shared" si="2"/>
        <v>31324.720000000001</v>
      </c>
      <c r="K37" s="12">
        <v>0</v>
      </c>
      <c r="L37" s="12">
        <f t="shared" si="0"/>
        <v>0</v>
      </c>
      <c r="M37" s="32">
        <f t="shared" si="3"/>
        <v>0</v>
      </c>
      <c r="N37" s="57" t="s">
        <v>26</v>
      </c>
      <c r="O37" s="77"/>
      <c r="P37" s="42"/>
      <c r="Q37" s="42" t="s">
        <v>32</v>
      </c>
      <c r="R37" s="65" t="s">
        <v>34</v>
      </c>
      <c r="S37" s="59"/>
      <c r="T37" s="65"/>
      <c r="U37" s="59"/>
      <c r="V37" s="59"/>
      <c r="W37" s="65"/>
      <c r="X37" s="59"/>
      <c r="Y37" s="69">
        <v>1</v>
      </c>
    </row>
    <row r="38" spans="1:25" s="4" customFormat="1" ht="20.25" x14ac:dyDescent="0.25">
      <c r="A38" s="35">
        <v>29</v>
      </c>
      <c r="B38" s="36" t="s">
        <v>127</v>
      </c>
      <c r="C38" s="35" t="s">
        <v>146</v>
      </c>
      <c r="D38" s="64" t="s">
        <v>78</v>
      </c>
      <c r="E38" s="73">
        <v>6</v>
      </c>
      <c r="F38" s="38" t="s">
        <v>96</v>
      </c>
      <c r="G38" s="38">
        <v>6</v>
      </c>
      <c r="H38" s="39">
        <v>321</v>
      </c>
      <c r="I38" s="40">
        <f t="shared" si="1"/>
        <v>1926</v>
      </c>
      <c r="J38" s="40">
        <f t="shared" si="2"/>
        <v>2349.7200000000003</v>
      </c>
      <c r="K38" s="12">
        <v>0</v>
      </c>
      <c r="L38" s="12">
        <f t="shared" si="0"/>
        <v>0</v>
      </c>
      <c r="M38" s="32">
        <f t="shared" si="3"/>
        <v>0</v>
      </c>
      <c r="N38" s="57" t="s">
        <v>26</v>
      </c>
      <c r="O38" s="77"/>
      <c r="P38" s="42"/>
      <c r="Q38" s="42" t="s">
        <v>32</v>
      </c>
      <c r="R38" s="65" t="s">
        <v>34</v>
      </c>
      <c r="S38" s="59"/>
      <c r="T38" s="65"/>
      <c r="U38" s="59"/>
      <c r="V38" s="59"/>
      <c r="W38" s="65"/>
      <c r="X38" s="59"/>
      <c r="Y38" s="69">
        <v>1</v>
      </c>
    </row>
    <row r="39" spans="1:25" s="4" customFormat="1" ht="20.25" x14ac:dyDescent="0.25">
      <c r="A39" s="35">
        <v>30</v>
      </c>
      <c r="B39" s="36" t="s">
        <v>128</v>
      </c>
      <c r="C39" s="35" t="s">
        <v>146</v>
      </c>
      <c r="D39" s="64" t="s">
        <v>79</v>
      </c>
      <c r="E39" s="73">
        <v>142</v>
      </c>
      <c r="F39" s="38" t="s">
        <v>96</v>
      </c>
      <c r="G39" s="38">
        <v>142</v>
      </c>
      <c r="H39" s="39">
        <v>13</v>
      </c>
      <c r="I39" s="40">
        <f t="shared" si="1"/>
        <v>1846</v>
      </c>
      <c r="J39" s="40">
        <f t="shared" si="2"/>
        <v>2252.12</v>
      </c>
      <c r="K39" s="12">
        <v>0</v>
      </c>
      <c r="L39" s="12">
        <f t="shared" si="0"/>
        <v>0</v>
      </c>
      <c r="M39" s="32">
        <f t="shared" si="3"/>
        <v>0</v>
      </c>
      <c r="N39" s="57" t="s">
        <v>26</v>
      </c>
      <c r="O39" s="77"/>
      <c r="P39" s="42"/>
      <c r="Q39" s="42" t="s">
        <v>32</v>
      </c>
      <c r="R39" s="65" t="s">
        <v>34</v>
      </c>
      <c r="S39" s="59"/>
      <c r="T39" s="65"/>
      <c r="U39" s="59"/>
      <c r="V39" s="59"/>
      <c r="W39" s="65"/>
      <c r="X39" s="59"/>
      <c r="Y39" s="69">
        <v>1</v>
      </c>
    </row>
    <row r="40" spans="1:25" s="4" customFormat="1" ht="20.25" x14ac:dyDescent="0.25">
      <c r="A40" s="35">
        <v>31</v>
      </c>
      <c r="B40" s="36" t="s">
        <v>129</v>
      </c>
      <c r="C40" s="35" t="s">
        <v>146</v>
      </c>
      <c r="D40" s="64" t="s">
        <v>80</v>
      </c>
      <c r="E40" s="73">
        <v>2</v>
      </c>
      <c r="F40" s="38" t="s">
        <v>96</v>
      </c>
      <c r="G40" s="38">
        <v>2</v>
      </c>
      <c r="H40" s="39">
        <v>1227</v>
      </c>
      <c r="I40" s="40">
        <f t="shared" si="1"/>
        <v>2454</v>
      </c>
      <c r="J40" s="40">
        <f t="shared" si="2"/>
        <v>2993.88</v>
      </c>
      <c r="K40" s="12">
        <v>0</v>
      </c>
      <c r="L40" s="12">
        <f t="shared" si="0"/>
        <v>0</v>
      </c>
      <c r="M40" s="32">
        <f t="shared" si="3"/>
        <v>0</v>
      </c>
      <c r="N40" s="57" t="s">
        <v>26</v>
      </c>
      <c r="O40" s="77"/>
      <c r="P40" s="42"/>
      <c r="Q40" s="42" t="s">
        <v>32</v>
      </c>
      <c r="R40" s="65" t="s">
        <v>34</v>
      </c>
      <c r="S40" s="59"/>
      <c r="T40" s="65"/>
      <c r="U40" s="59"/>
      <c r="V40" s="59"/>
      <c r="W40" s="65"/>
      <c r="X40" s="59"/>
      <c r="Y40" s="69">
        <v>1</v>
      </c>
    </row>
    <row r="41" spans="1:25" s="4" customFormat="1" ht="37.5" x14ac:dyDescent="0.25">
      <c r="A41" s="35">
        <v>32</v>
      </c>
      <c r="B41" s="36" t="s">
        <v>130</v>
      </c>
      <c r="C41" s="35" t="s">
        <v>146</v>
      </c>
      <c r="D41" s="64" t="s">
        <v>81</v>
      </c>
      <c r="E41" s="74">
        <v>14</v>
      </c>
      <c r="F41" s="38" t="s">
        <v>96</v>
      </c>
      <c r="G41" s="38">
        <v>15</v>
      </c>
      <c r="H41" s="39">
        <v>336</v>
      </c>
      <c r="I41" s="40">
        <f t="shared" si="1"/>
        <v>5040</v>
      </c>
      <c r="J41" s="40">
        <f t="shared" si="2"/>
        <v>6148.8</v>
      </c>
      <c r="K41" s="12">
        <v>0</v>
      </c>
      <c r="L41" s="12">
        <f t="shared" si="0"/>
        <v>0</v>
      </c>
      <c r="M41" s="32">
        <f t="shared" si="3"/>
        <v>0</v>
      </c>
      <c r="N41" s="57" t="s">
        <v>26</v>
      </c>
      <c r="O41" s="77"/>
      <c r="P41" s="42"/>
      <c r="Q41" s="42" t="s">
        <v>32</v>
      </c>
      <c r="R41" s="65" t="s">
        <v>34</v>
      </c>
      <c r="S41" s="59"/>
      <c r="T41" s="65"/>
      <c r="U41" s="59"/>
      <c r="V41" s="59"/>
      <c r="W41" s="65"/>
      <c r="X41" s="59"/>
      <c r="Y41" s="69">
        <v>1</v>
      </c>
    </row>
    <row r="42" spans="1:25" s="4" customFormat="1" ht="20.25" x14ac:dyDescent="0.25">
      <c r="A42" s="35">
        <v>33</v>
      </c>
      <c r="B42" s="36" t="s">
        <v>131</v>
      </c>
      <c r="C42" s="35" t="s">
        <v>146</v>
      </c>
      <c r="D42" s="64" t="s">
        <v>82</v>
      </c>
      <c r="E42" s="73">
        <v>8.5</v>
      </c>
      <c r="F42" s="38" t="s">
        <v>96</v>
      </c>
      <c r="G42" s="38">
        <v>8.5</v>
      </c>
      <c r="H42" s="39">
        <v>101</v>
      </c>
      <c r="I42" s="40">
        <f t="shared" si="1"/>
        <v>858.5</v>
      </c>
      <c r="J42" s="40">
        <f t="shared" si="2"/>
        <v>1047.3699999999999</v>
      </c>
      <c r="K42" s="12">
        <v>0</v>
      </c>
      <c r="L42" s="12">
        <f t="shared" si="0"/>
        <v>0</v>
      </c>
      <c r="M42" s="32">
        <f t="shared" si="3"/>
        <v>0</v>
      </c>
      <c r="N42" s="57" t="s">
        <v>26</v>
      </c>
      <c r="O42" s="77"/>
      <c r="P42" s="42"/>
      <c r="Q42" s="42" t="s">
        <v>32</v>
      </c>
      <c r="R42" s="65" t="s">
        <v>34</v>
      </c>
      <c r="S42" s="59"/>
      <c r="T42" s="65"/>
      <c r="U42" s="59"/>
      <c r="V42" s="59"/>
      <c r="W42" s="65"/>
      <c r="X42" s="59"/>
      <c r="Y42" s="69">
        <v>3000</v>
      </c>
    </row>
    <row r="43" spans="1:25" s="4" customFormat="1" ht="20.25" x14ac:dyDescent="0.25">
      <c r="A43" s="35">
        <v>34</v>
      </c>
      <c r="B43" s="36" t="s">
        <v>132</v>
      </c>
      <c r="C43" s="35" t="s">
        <v>146</v>
      </c>
      <c r="D43" s="64" t="s">
        <v>83</v>
      </c>
      <c r="E43" s="73">
        <v>1</v>
      </c>
      <c r="F43" s="38" t="s">
        <v>96</v>
      </c>
      <c r="G43" s="38">
        <v>1</v>
      </c>
      <c r="H43" s="39">
        <v>343</v>
      </c>
      <c r="I43" s="40">
        <f t="shared" si="1"/>
        <v>343</v>
      </c>
      <c r="J43" s="40">
        <f t="shared" si="2"/>
        <v>418.46</v>
      </c>
      <c r="K43" s="12">
        <v>0</v>
      </c>
      <c r="L43" s="12">
        <f t="shared" si="0"/>
        <v>0</v>
      </c>
      <c r="M43" s="32">
        <f t="shared" si="3"/>
        <v>0</v>
      </c>
      <c r="N43" s="57" t="s">
        <v>26</v>
      </c>
      <c r="O43" s="77"/>
      <c r="P43" s="42"/>
      <c r="Q43" s="42" t="s">
        <v>32</v>
      </c>
      <c r="R43" s="65" t="s">
        <v>34</v>
      </c>
      <c r="S43" s="59"/>
      <c r="T43" s="65"/>
      <c r="U43" s="59"/>
      <c r="V43" s="59"/>
      <c r="W43" s="65"/>
      <c r="X43" s="59"/>
      <c r="Y43" s="69">
        <v>1</v>
      </c>
    </row>
    <row r="44" spans="1:25" s="4" customFormat="1" ht="20.25" x14ac:dyDescent="0.25">
      <c r="A44" s="35">
        <v>35</v>
      </c>
      <c r="B44" s="36" t="s">
        <v>133</v>
      </c>
      <c r="C44" s="35" t="s">
        <v>146</v>
      </c>
      <c r="D44" s="64" t="s">
        <v>84</v>
      </c>
      <c r="E44" s="73">
        <v>1</v>
      </c>
      <c r="F44" s="38" t="s">
        <v>96</v>
      </c>
      <c r="G44" s="38">
        <v>1</v>
      </c>
      <c r="H44" s="39">
        <v>12578</v>
      </c>
      <c r="I44" s="40">
        <f t="shared" si="1"/>
        <v>12578</v>
      </c>
      <c r="J44" s="40">
        <f t="shared" si="2"/>
        <v>15345.16</v>
      </c>
      <c r="K44" s="12">
        <v>0</v>
      </c>
      <c r="L44" s="12">
        <f t="shared" si="0"/>
        <v>0</v>
      </c>
      <c r="M44" s="32">
        <f t="shared" si="3"/>
        <v>0</v>
      </c>
      <c r="N44" s="57" t="s">
        <v>26</v>
      </c>
      <c r="O44" s="77"/>
      <c r="P44" s="42"/>
      <c r="Q44" s="42" t="s">
        <v>32</v>
      </c>
      <c r="R44" s="65" t="s">
        <v>34</v>
      </c>
      <c r="S44" s="59"/>
      <c r="T44" s="65"/>
      <c r="U44" s="59"/>
      <c r="V44" s="59"/>
      <c r="W44" s="65"/>
      <c r="X44" s="59"/>
      <c r="Y44" s="69">
        <v>1</v>
      </c>
    </row>
    <row r="45" spans="1:25" s="4" customFormat="1" ht="31.5" x14ac:dyDescent="0.25">
      <c r="A45" s="35">
        <v>36</v>
      </c>
      <c r="B45" s="36" t="s">
        <v>134</v>
      </c>
      <c r="C45" s="35" t="s">
        <v>146</v>
      </c>
      <c r="D45" s="64" t="s">
        <v>85</v>
      </c>
      <c r="E45" s="73">
        <v>1</v>
      </c>
      <c r="F45" s="38" t="s">
        <v>96</v>
      </c>
      <c r="G45" s="38">
        <v>1</v>
      </c>
      <c r="H45" s="39">
        <v>8804</v>
      </c>
      <c r="I45" s="40">
        <f t="shared" si="1"/>
        <v>8804</v>
      </c>
      <c r="J45" s="40">
        <f t="shared" si="2"/>
        <v>10740.88</v>
      </c>
      <c r="K45" s="12">
        <v>0</v>
      </c>
      <c r="L45" s="12">
        <f t="shared" si="0"/>
        <v>0</v>
      </c>
      <c r="M45" s="32">
        <f t="shared" si="3"/>
        <v>0</v>
      </c>
      <c r="N45" s="57" t="s">
        <v>26</v>
      </c>
      <c r="O45" s="77"/>
      <c r="P45" s="42"/>
      <c r="Q45" s="42" t="s">
        <v>32</v>
      </c>
      <c r="R45" s="65" t="s">
        <v>34</v>
      </c>
      <c r="S45" s="59"/>
      <c r="T45" s="65"/>
      <c r="U45" s="59"/>
      <c r="V45" s="59"/>
      <c r="W45" s="65"/>
      <c r="X45" s="59"/>
      <c r="Y45" s="69">
        <v>1</v>
      </c>
    </row>
    <row r="46" spans="1:25" s="4" customFormat="1" ht="20.25" x14ac:dyDescent="0.25">
      <c r="A46" s="35">
        <v>37</v>
      </c>
      <c r="B46" s="36" t="s">
        <v>135</v>
      </c>
      <c r="C46" s="35" t="s">
        <v>146</v>
      </c>
      <c r="D46" s="64" t="s">
        <v>86</v>
      </c>
      <c r="E46" s="73">
        <v>1</v>
      </c>
      <c r="F46" s="38" t="s">
        <v>96</v>
      </c>
      <c r="G46" s="38">
        <v>1</v>
      </c>
      <c r="H46" s="39">
        <v>4842</v>
      </c>
      <c r="I46" s="40">
        <f t="shared" si="1"/>
        <v>4842</v>
      </c>
      <c r="J46" s="40">
        <f t="shared" si="2"/>
        <v>5907.24</v>
      </c>
      <c r="K46" s="12">
        <v>0</v>
      </c>
      <c r="L46" s="12">
        <f t="shared" si="0"/>
        <v>0</v>
      </c>
      <c r="M46" s="32">
        <f t="shared" si="3"/>
        <v>0</v>
      </c>
      <c r="N46" s="57" t="s">
        <v>26</v>
      </c>
      <c r="O46" s="77"/>
      <c r="P46" s="42"/>
      <c r="Q46" s="42" t="s">
        <v>32</v>
      </c>
      <c r="R46" s="65" t="s">
        <v>34</v>
      </c>
      <c r="S46" s="59"/>
      <c r="T46" s="65"/>
      <c r="U46" s="59"/>
      <c r="V46" s="59"/>
      <c r="W46" s="65"/>
      <c r="X46" s="59"/>
      <c r="Y46" s="69">
        <v>1</v>
      </c>
    </row>
    <row r="47" spans="1:25" s="4" customFormat="1" ht="20.25" x14ac:dyDescent="0.25">
      <c r="A47" s="35">
        <v>38</v>
      </c>
      <c r="B47" s="36" t="s">
        <v>136</v>
      </c>
      <c r="C47" s="35" t="s">
        <v>146</v>
      </c>
      <c r="D47" s="64" t="s">
        <v>87</v>
      </c>
      <c r="E47" s="75">
        <v>111.1</v>
      </c>
      <c r="F47" s="38" t="s">
        <v>21</v>
      </c>
      <c r="G47" s="38">
        <v>111.1</v>
      </c>
      <c r="H47" s="39">
        <v>138</v>
      </c>
      <c r="I47" s="40">
        <f t="shared" si="1"/>
        <v>15331.8</v>
      </c>
      <c r="J47" s="40">
        <f t="shared" si="2"/>
        <v>18704.795999999998</v>
      </c>
      <c r="K47" s="12">
        <v>0</v>
      </c>
      <c r="L47" s="12">
        <f t="shared" si="0"/>
        <v>0</v>
      </c>
      <c r="M47" s="32">
        <f t="shared" si="3"/>
        <v>0</v>
      </c>
      <c r="N47" s="57" t="s">
        <v>26</v>
      </c>
      <c r="O47" s="77"/>
      <c r="P47" s="42"/>
      <c r="Q47" s="42" t="s">
        <v>32</v>
      </c>
      <c r="R47" s="65" t="s">
        <v>35</v>
      </c>
      <c r="S47" s="59"/>
      <c r="T47" s="65"/>
      <c r="U47" s="59"/>
      <c r="V47" s="59">
        <v>0.44599999999999995</v>
      </c>
      <c r="W47" s="65"/>
      <c r="X47" s="59">
        <v>500</v>
      </c>
      <c r="Y47" s="69">
        <v>24775.299999999996</v>
      </c>
    </row>
    <row r="48" spans="1:25" s="4" customFormat="1" ht="20.25" x14ac:dyDescent="0.25">
      <c r="A48" s="35">
        <v>39</v>
      </c>
      <c r="B48" s="36" t="s">
        <v>137</v>
      </c>
      <c r="C48" s="35" t="s">
        <v>146</v>
      </c>
      <c r="D48" s="64" t="s">
        <v>88</v>
      </c>
      <c r="E48" s="73">
        <v>2.4E-2</v>
      </c>
      <c r="F48" s="37" t="s">
        <v>98</v>
      </c>
      <c r="G48" s="38">
        <v>2.4E-2</v>
      </c>
      <c r="H48" s="39">
        <v>115710</v>
      </c>
      <c r="I48" s="40">
        <f t="shared" si="1"/>
        <v>2777.04</v>
      </c>
      <c r="J48" s="40">
        <f t="shared" si="2"/>
        <v>3387.9887999999996</v>
      </c>
      <c r="K48" s="12">
        <v>0</v>
      </c>
      <c r="L48" s="12">
        <f t="shared" ref="L48:L51" si="4">K48*G48</f>
        <v>0</v>
      </c>
      <c r="M48" s="32">
        <f t="shared" si="3"/>
        <v>0</v>
      </c>
      <c r="N48" s="57" t="s">
        <v>26</v>
      </c>
      <c r="O48" s="77"/>
      <c r="P48" s="42"/>
      <c r="Q48" s="42" t="s">
        <v>32</v>
      </c>
      <c r="R48" s="65" t="s">
        <v>35</v>
      </c>
      <c r="S48" s="59"/>
      <c r="T48" s="65"/>
      <c r="U48" s="59"/>
      <c r="V48" s="59">
        <v>0.35679999999999995</v>
      </c>
      <c r="W48" s="65"/>
      <c r="X48" s="59">
        <v>500</v>
      </c>
      <c r="Y48" s="69">
        <v>4281.5999999999995</v>
      </c>
    </row>
    <row r="49" spans="1:25" s="4" customFormat="1" ht="50.25" customHeight="1" x14ac:dyDescent="0.25">
      <c r="A49" s="35">
        <v>40</v>
      </c>
      <c r="B49" s="36" t="s">
        <v>138</v>
      </c>
      <c r="C49" s="35" t="s">
        <v>146</v>
      </c>
      <c r="D49" s="64" t="s">
        <v>89</v>
      </c>
      <c r="E49" s="73">
        <v>500</v>
      </c>
      <c r="F49" s="37" t="s">
        <v>21</v>
      </c>
      <c r="G49" s="38">
        <v>500</v>
      </c>
      <c r="H49" s="39">
        <v>333</v>
      </c>
      <c r="I49" s="40">
        <f t="shared" si="1"/>
        <v>166500</v>
      </c>
      <c r="J49" s="40">
        <f t="shared" si="2"/>
        <v>203130</v>
      </c>
      <c r="K49" s="12">
        <v>0</v>
      </c>
      <c r="L49" s="12">
        <f t="shared" si="4"/>
        <v>0</v>
      </c>
      <c r="M49" s="32">
        <f t="shared" si="3"/>
        <v>0</v>
      </c>
      <c r="N49" s="57" t="s">
        <v>26</v>
      </c>
      <c r="O49" s="77"/>
      <c r="P49" s="42"/>
      <c r="Q49" s="42" t="s">
        <v>32</v>
      </c>
      <c r="R49" s="65" t="s">
        <v>35</v>
      </c>
      <c r="S49" s="59"/>
      <c r="T49" s="65"/>
      <c r="U49" s="59"/>
      <c r="V49" s="59">
        <v>1.0704</v>
      </c>
      <c r="W49" s="65"/>
      <c r="X49" s="59">
        <v>700</v>
      </c>
      <c r="Y49" s="69">
        <v>374640</v>
      </c>
    </row>
    <row r="50" spans="1:25" s="4" customFormat="1" ht="20.25" x14ac:dyDescent="0.25">
      <c r="A50" s="35">
        <v>41</v>
      </c>
      <c r="B50" s="36" t="s">
        <v>139</v>
      </c>
      <c r="C50" s="35" t="s">
        <v>146</v>
      </c>
      <c r="D50" s="64" t="s">
        <v>90</v>
      </c>
      <c r="E50" s="73">
        <v>12</v>
      </c>
      <c r="F50" s="37" t="s">
        <v>21</v>
      </c>
      <c r="G50" s="38">
        <v>12</v>
      </c>
      <c r="H50" s="39">
        <v>19</v>
      </c>
      <c r="I50" s="40">
        <f t="shared" si="1"/>
        <v>228</v>
      </c>
      <c r="J50" s="40">
        <f t="shared" si="2"/>
        <v>278.15999999999997</v>
      </c>
      <c r="K50" s="12">
        <v>0</v>
      </c>
      <c r="L50" s="12">
        <f t="shared" si="4"/>
        <v>0</v>
      </c>
      <c r="M50" s="32">
        <f t="shared" si="3"/>
        <v>0</v>
      </c>
      <c r="N50" s="57" t="s">
        <v>26</v>
      </c>
      <c r="O50" s="77"/>
      <c r="P50" s="42"/>
      <c r="Q50" s="42" t="s">
        <v>32</v>
      </c>
      <c r="R50" s="65" t="s">
        <v>35</v>
      </c>
      <c r="S50" s="59"/>
      <c r="T50" s="65"/>
      <c r="U50" s="59"/>
      <c r="V50" s="59">
        <v>6.6899999999999987E-2</v>
      </c>
      <c r="W50" s="65"/>
      <c r="X50" s="59">
        <v>400</v>
      </c>
      <c r="Y50" s="69">
        <v>321.11999999999995</v>
      </c>
    </row>
    <row r="51" spans="1:25" s="4" customFormat="1" ht="20.25" x14ac:dyDescent="0.25">
      <c r="A51" s="35">
        <v>42</v>
      </c>
      <c r="B51" s="36" t="s">
        <v>140</v>
      </c>
      <c r="C51" s="35" t="s">
        <v>146</v>
      </c>
      <c r="D51" s="64" t="s">
        <v>91</v>
      </c>
      <c r="E51" s="73">
        <v>1122</v>
      </c>
      <c r="F51" s="37" t="s">
        <v>21</v>
      </c>
      <c r="G51" s="38">
        <v>1122</v>
      </c>
      <c r="H51" s="39">
        <v>34</v>
      </c>
      <c r="I51" s="40">
        <f t="shared" si="1"/>
        <v>38148</v>
      </c>
      <c r="J51" s="40">
        <f t="shared" si="2"/>
        <v>46540.56</v>
      </c>
      <c r="K51" s="12">
        <v>0</v>
      </c>
      <c r="L51" s="12">
        <f t="shared" si="4"/>
        <v>0</v>
      </c>
      <c r="M51" s="32">
        <f t="shared" si="3"/>
        <v>0</v>
      </c>
      <c r="N51" s="57" t="s">
        <v>26</v>
      </c>
      <c r="O51" s="77"/>
      <c r="P51" s="42"/>
      <c r="Q51" s="42" t="s">
        <v>32</v>
      </c>
      <c r="R51" s="65" t="s">
        <v>35</v>
      </c>
      <c r="S51" s="59"/>
      <c r="T51" s="65"/>
      <c r="U51" s="59"/>
      <c r="V51" s="59">
        <v>0.10704</v>
      </c>
      <c r="W51" s="65"/>
      <c r="X51" s="59">
        <v>400</v>
      </c>
      <c r="Y51" s="69">
        <v>48039.551999999996</v>
      </c>
    </row>
    <row r="52" spans="1:25" s="60" customFormat="1" ht="20.25" x14ac:dyDescent="0.25">
      <c r="A52" s="35">
        <v>43</v>
      </c>
      <c r="B52" s="36" t="s">
        <v>141</v>
      </c>
      <c r="C52" s="35" t="s">
        <v>146</v>
      </c>
      <c r="D52" s="64" t="s">
        <v>92</v>
      </c>
      <c r="E52" s="73">
        <v>2.3380000000000001</v>
      </c>
      <c r="F52" s="37" t="s">
        <v>29</v>
      </c>
      <c r="G52" s="38">
        <v>2.3380000000000001</v>
      </c>
      <c r="H52" s="39">
        <v>153045</v>
      </c>
      <c r="I52" s="40">
        <f t="shared" si="1"/>
        <v>357819.21</v>
      </c>
      <c r="J52" s="40">
        <f t="shared" si="2"/>
        <v>436539.4362</v>
      </c>
      <c r="K52" s="12">
        <v>0</v>
      </c>
      <c r="L52" s="12">
        <f t="shared" ref="L52:L54" si="5">K52*G52</f>
        <v>0</v>
      </c>
      <c r="M52" s="32">
        <f t="shared" si="3"/>
        <v>0</v>
      </c>
      <c r="N52" s="57" t="s">
        <v>26</v>
      </c>
      <c r="O52" s="77"/>
      <c r="P52" s="42"/>
      <c r="Q52" s="42"/>
      <c r="R52" s="65" t="s">
        <v>35</v>
      </c>
      <c r="S52" s="59"/>
      <c r="T52" s="65"/>
      <c r="U52" s="59"/>
      <c r="V52" s="59"/>
      <c r="W52" s="65">
        <v>0.1</v>
      </c>
      <c r="X52" s="59">
        <v>500000</v>
      </c>
      <c r="Y52" s="69">
        <v>116900</v>
      </c>
    </row>
    <row r="53" spans="1:25" s="60" customFormat="1" ht="20.25" x14ac:dyDescent="0.25">
      <c r="A53" s="35">
        <v>44</v>
      </c>
      <c r="B53" s="36" t="s">
        <v>142</v>
      </c>
      <c r="C53" s="35" t="s">
        <v>146</v>
      </c>
      <c r="D53" s="64" t="s">
        <v>93</v>
      </c>
      <c r="E53" s="73">
        <v>27</v>
      </c>
      <c r="F53" s="37" t="s">
        <v>21</v>
      </c>
      <c r="G53" s="38">
        <v>27</v>
      </c>
      <c r="H53" s="39">
        <v>22</v>
      </c>
      <c r="I53" s="40">
        <f t="shared" si="1"/>
        <v>594</v>
      </c>
      <c r="J53" s="40">
        <f t="shared" si="2"/>
        <v>724.68</v>
      </c>
      <c r="K53" s="12">
        <v>0</v>
      </c>
      <c r="L53" s="12">
        <f t="shared" si="5"/>
        <v>0</v>
      </c>
      <c r="M53" s="32">
        <f t="shared" si="3"/>
        <v>0</v>
      </c>
      <c r="N53" s="57" t="s">
        <v>26</v>
      </c>
      <c r="O53" s="77"/>
      <c r="P53" s="42"/>
      <c r="Q53" s="42"/>
      <c r="R53" s="65" t="s">
        <v>36</v>
      </c>
      <c r="S53" s="59"/>
      <c r="T53" s="65"/>
      <c r="U53" s="59"/>
      <c r="V53" s="59">
        <v>1.1150000000000002</v>
      </c>
      <c r="W53" s="65"/>
      <c r="X53" s="59">
        <v>700</v>
      </c>
      <c r="Y53" s="69">
        <v>21073.500000000004</v>
      </c>
    </row>
    <row r="54" spans="1:25" s="60" customFormat="1" ht="40.5" customHeight="1" x14ac:dyDescent="0.25">
      <c r="A54" s="35">
        <v>45</v>
      </c>
      <c r="B54" s="36" t="s">
        <v>143</v>
      </c>
      <c r="C54" s="35" t="s">
        <v>146</v>
      </c>
      <c r="D54" s="64" t="s">
        <v>94</v>
      </c>
      <c r="E54" s="73">
        <v>2.2490000000000001</v>
      </c>
      <c r="F54" s="37" t="s">
        <v>29</v>
      </c>
      <c r="G54" s="38">
        <v>2.2490000000000001</v>
      </c>
      <c r="H54" s="39">
        <v>186629</v>
      </c>
      <c r="I54" s="40">
        <f t="shared" si="1"/>
        <v>419728.62100000004</v>
      </c>
      <c r="J54" s="40">
        <f t="shared" si="2"/>
        <v>512068.91762000002</v>
      </c>
      <c r="K54" s="12">
        <v>0</v>
      </c>
      <c r="L54" s="12">
        <f t="shared" si="5"/>
        <v>0</v>
      </c>
      <c r="M54" s="32">
        <f t="shared" si="3"/>
        <v>0</v>
      </c>
      <c r="N54" s="57" t="s">
        <v>26</v>
      </c>
      <c r="O54" s="77"/>
      <c r="P54" s="42"/>
      <c r="Q54" s="42"/>
      <c r="R54" s="65" t="s">
        <v>36</v>
      </c>
      <c r="S54" s="59"/>
      <c r="T54" s="65"/>
      <c r="U54" s="59"/>
      <c r="V54" s="59"/>
      <c r="W54" s="65">
        <v>0.8</v>
      </c>
      <c r="X54" s="59">
        <v>500000</v>
      </c>
      <c r="Y54" s="69">
        <v>899600</v>
      </c>
    </row>
    <row r="55" spans="1:25" s="63" customFormat="1" ht="20.25" x14ac:dyDescent="0.25">
      <c r="A55" s="35">
        <v>46</v>
      </c>
      <c r="B55" s="36" t="s">
        <v>144</v>
      </c>
      <c r="C55" s="35" t="s">
        <v>146</v>
      </c>
      <c r="D55" s="64" t="s">
        <v>95</v>
      </c>
      <c r="E55" s="73">
        <v>5.0000000000000001E-3</v>
      </c>
      <c r="F55" s="37" t="s">
        <v>29</v>
      </c>
      <c r="G55" s="38">
        <v>5.0000000000000001E-3</v>
      </c>
      <c r="H55" s="39">
        <v>305272</v>
      </c>
      <c r="I55" s="40">
        <f t="shared" si="1"/>
        <v>1526.3600000000001</v>
      </c>
      <c r="J55" s="40">
        <f t="shared" si="2"/>
        <v>1862.1591999999998</v>
      </c>
      <c r="K55" s="12">
        <v>0</v>
      </c>
      <c r="L55" s="12">
        <f t="shared" ref="L55" si="6">K55*G55</f>
        <v>0</v>
      </c>
      <c r="M55" s="32">
        <f t="shared" ref="M55" si="7">K55*G55*1.22</f>
        <v>0</v>
      </c>
      <c r="N55" s="57" t="s">
        <v>26</v>
      </c>
      <c r="O55" s="77"/>
      <c r="P55" s="42"/>
      <c r="Q55" s="42"/>
      <c r="R55" s="65" t="s">
        <v>36</v>
      </c>
      <c r="S55" s="59"/>
      <c r="T55" s="65"/>
      <c r="U55" s="59"/>
      <c r="V55" s="59"/>
      <c r="W55" s="65">
        <v>0.99</v>
      </c>
      <c r="X55" s="59">
        <v>500000</v>
      </c>
      <c r="Y55" s="69">
        <v>2475</v>
      </c>
    </row>
    <row r="56" spans="1:25" s="14" customFormat="1" x14ac:dyDescent="0.25">
      <c r="A56" s="78" t="s">
        <v>9</v>
      </c>
      <c r="B56" s="79"/>
      <c r="C56" s="79"/>
      <c r="D56" s="79"/>
      <c r="E56" s="79"/>
      <c r="F56" s="79"/>
      <c r="G56" s="79"/>
      <c r="H56" s="79"/>
      <c r="I56" s="41">
        <f>SUM(I10:I55)</f>
        <v>1518445.5310000002</v>
      </c>
      <c r="J56" s="41">
        <f>SUM(J10:J55)</f>
        <v>1852503.5478200002</v>
      </c>
      <c r="K56" s="13"/>
      <c r="L56" s="13">
        <f>SUM(L10:L55)</f>
        <v>0</v>
      </c>
      <c r="M56" s="13">
        <f>SUM(M10:M55)</f>
        <v>0</v>
      </c>
      <c r="N56" s="6"/>
      <c r="O56" s="56"/>
      <c r="P56" s="43"/>
      <c r="Q56" s="43"/>
      <c r="R56" s="44"/>
      <c r="S56" s="43"/>
      <c r="T56" s="43"/>
      <c r="U56" s="43"/>
      <c r="V56" s="43"/>
      <c r="W56" s="43"/>
      <c r="X56" s="43"/>
      <c r="Y56" s="70">
        <f>SUM(Y10:Y55)</f>
        <v>1687102.0720000002</v>
      </c>
    </row>
    <row r="57" spans="1:25" s="14" customFormat="1" ht="20.25" x14ac:dyDescent="0.3">
      <c r="A57" s="49" t="s">
        <v>27</v>
      </c>
      <c r="B57" s="50"/>
      <c r="C57" s="50"/>
      <c r="D57" s="50"/>
      <c r="E57" s="50"/>
      <c r="F57" s="51">
        <f>L56</f>
        <v>0</v>
      </c>
      <c r="G57" s="52" t="s">
        <v>26</v>
      </c>
      <c r="H57" s="18"/>
      <c r="I57" s="18"/>
      <c r="J57" s="18"/>
      <c r="K57" s="19"/>
      <c r="L57" s="19"/>
      <c r="M57" s="19"/>
      <c r="N57" s="19"/>
      <c r="O57" s="19"/>
      <c r="R57" s="15"/>
      <c r="Y57" s="70"/>
    </row>
    <row r="58" spans="1:25" s="14" customFormat="1" ht="20.25" x14ac:dyDescent="0.3">
      <c r="A58" s="49" t="s">
        <v>44</v>
      </c>
      <c r="B58" s="50"/>
      <c r="C58" s="50"/>
      <c r="D58" s="50"/>
      <c r="E58" s="50"/>
      <c r="F58" s="53">
        <f>M56-L56</f>
        <v>0</v>
      </c>
      <c r="G58" s="52" t="s">
        <v>26</v>
      </c>
      <c r="H58" s="18"/>
      <c r="I58" s="18"/>
      <c r="J58" s="18"/>
      <c r="K58" s="19"/>
      <c r="L58" s="19"/>
      <c r="M58" s="19"/>
      <c r="N58" s="19"/>
      <c r="O58" s="19"/>
      <c r="R58" s="15"/>
      <c r="Y58" s="70"/>
    </row>
    <row r="59" spans="1:25" s="14" customFormat="1" ht="45.75" customHeight="1" x14ac:dyDescent="0.25">
      <c r="A59" s="90" t="s">
        <v>148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R59" s="15"/>
      <c r="Y59" s="70"/>
    </row>
    <row r="60" spans="1:25" s="14" customFormat="1" ht="20.25" x14ac:dyDescent="0.3">
      <c r="A60" s="16" t="s">
        <v>18</v>
      </c>
      <c r="B60" s="17"/>
      <c r="C60" s="17"/>
      <c r="D60" s="17"/>
      <c r="E60" s="17"/>
      <c r="F60" s="17"/>
      <c r="G60" s="17"/>
      <c r="H60" s="18"/>
      <c r="I60" s="18"/>
      <c r="J60" s="18"/>
      <c r="K60" s="19"/>
      <c r="L60" s="19"/>
      <c r="M60" s="19"/>
      <c r="N60" s="19"/>
      <c r="O60" s="19"/>
      <c r="R60" s="15"/>
      <c r="Y60" s="70"/>
    </row>
    <row r="61" spans="1:25" s="14" customFormat="1" ht="20.25" x14ac:dyDescent="0.3">
      <c r="A61" s="16" t="s">
        <v>28</v>
      </c>
      <c r="B61" s="17"/>
      <c r="C61" s="17"/>
      <c r="D61" s="17"/>
      <c r="E61" s="17"/>
      <c r="F61" s="17"/>
      <c r="G61" s="17"/>
      <c r="H61" s="18"/>
      <c r="I61" s="18"/>
      <c r="J61" s="18"/>
      <c r="K61" s="19"/>
      <c r="L61" s="19"/>
      <c r="M61" s="19"/>
      <c r="N61" s="19"/>
      <c r="O61" s="19"/>
      <c r="R61" s="15"/>
      <c r="Y61" s="70"/>
    </row>
    <row r="62" spans="1:25" s="14" customFormat="1" ht="20.25" x14ac:dyDescent="0.3">
      <c r="A62" s="16"/>
      <c r="B62" s="20" t="s">
        <v>10</v>
      </c>
      <c r="C62" s="17"/>
      <c r="D62" s="17"/>
      <c r="E62" s="17"/>
      <c r="F62" s="17"/>
      <c r="G62" s="17"/>
      <c r="H62" s="18"/>
      <c r="I62" s="18"/>
      <c r="J62" s="18"/>
      <c r="K62" s="19"/>
      <c r="L62" s="19"/>
      <c r="M62" s="19"/>
      <c r="N62" s="19"/>
      <c r="O62" s="19"/>
      <c r="R62" s="15"/>
      <c r="Y62" s="70"/>
    </row>
    <row r="63" spans="1:25" s="14" customFormat="1" ht="43.5" customHeight="1" x14ac:dyDescent="0.25">
      <c r="A63" s="80" t="s">
        <v>150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R63" s="15"/>
      <c r="Y63" s="70"/>
    </row>
    <row r="64" spans="1:25" s="14" customFormat="1" ht="38.25" customHeight="1" x14ac:dyDescent="0.25">
      <c r="A64" s="80" t="s">
        <v>22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R64" s="15"/>
      <c r="Y64" s="70"/>
    </row>
    <row r="65" spans="1:65" s="14" customFormat="1" ht="20.25" x14ac:dyDescent="0.25">
      <c r="A65" s="83" t="s">
        <v>23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R65" s="15"/>
      <c r="Y65" s="70"/>
    </row>
    <row r="66" spans="1:65" s="14" customFormat="1" ht="20.25" x14ac:dyDescent="0.25">
      <c r="A66" s="83" t="s">
        <v>24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R66" s="15"/>
      <c r="Y66" s="70"/>
    </row>
    <row r="67" spans="1:65" s="14" customFormat="1" ht="20.25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8"/>
      <c r="M67" s="46"/>
      <c r="N67" s="46"/>
      <c r="O67" s="46"/>
      <c r="R67" s="15"/>
      <c r="Y67" s="70"/>
    </row>
    <row r="68" spans="1:65" s="14" customFormat="1" ht="20.25" x14ac:dyDescent="0.25">
      <c r="A68" s="47"/>
      <c r="B68" s="16"/>
      <c r="C68" s="16"/>
      <c r="D68" s="16"/>
      <c r="E68" s="16"/>
      <c r="F68" s="16"/>
      <c r="G68" s="16"/>
      <c r="H68" s="21"/>
      <c r="I68" s="21"/>
      <c r="J68" s="21"/>
      <c r="K68" s="16"/>
      <c r="L68" s="16"/>
      <c r="M68" s="16"/>
      <c r="N68" s="16"/>
      <c r="O68" s="16"/>
      <c r="R68" s="15"/>
      <c r="Y68" s="70"/>
    </row>
    <row r="69" spans="1:65" s="14" customFormat="1" ht="21" thickBot="1" x14ac:dyDescent="0.3">
      <c r="A69" s="84"/>
      <c r="B69" s="84"/>
      <c r="C69" s="84"/>
      <c r="D69" s="84"/>
      <c r="E69" s="84"/>
      <c r="F69" s="84"/>
      <c r="G69" s="16"/>
      <c r="H69" s="21"/>
      <c r="I69" s="21"/>
      <c r="J69" s="22"/>
      <c r="K69" s="22"/>
      <c r="L69" s="22"/>
      <c r="M69" s="22"/>
      <c r="N69" s="22"/>
      <c r="Q69" s="15"/>
      <c r="Y69" s="70"/>
    </row>
    <row r="70" spans="1:65" s="14" customFormat="1" ht="20.25" x14ac:dyDescent="0.25">
      <c r="A70" s="85" t="s">
        <v>11</v>
      </c>
      <c r="B70" s="85"/>
      <c r="C70" s="85"/>
      <c r="D70" s="85"/>
      <c r="E70" s="85"/>
      <c r="F70" s="85"/>
      <c r="G70" s="16"/>
      <c r="H70" s="21"/>
      <c r="I70" s="21"/>
      <c r="J70" s="81" t="s">
        <v>16</v>
      </c>
      <c r="K70" s="81"/>
      <c r="L70" s="81"/>
      <c r="M70" s="81"/>
      <c r="N70" s="81"/>
      <c r="Q70" s="15"/>
      <c r="Y70" s="70"/>
    </row>
    <row r="71" spans="1:65" s="14" customFormat="1" ht="20.25" x14ac:dyDescent="0.25">
      <c r="A71" s="47"/>
      <c r="B71" s="16"/>
      <c r="C71" s="16"/>
      <c r="D71" s="16"/>
      <c r="E71" s="16"/>
      <c r="F71" s="16"/>
      <c r="G71" s="16"/>
      <c r="H71" s="21"/>
      <c r="I71" s="21"/>
      <c r="J71" s="16"/>
      <c r="K71" s="16"/>
      <c r="L71" s="16"/>
      <c r="M71" s="16"/>
      <c r="N71" s="16"/>
      <c r="Q71" s="15"/>
      <c r="Y71" s="70"/>
    </row>
    <row r="72" spans="1:65" s="14" customFormat="1" ht="21" thickBot="1" x14ac:dyDescent="0.3">
      <c r="A72" s="47"/>
      <c r="B72" s="16"/>
      <c r="C72" s="16"/>
      <c r="D72" s="16"/>
      <c r="E72" s="16"/>
      <c r="F72" s="16"/>
      <c r="G72" s="16"/>
      <c r="H72" s="21"/>
      <c r="I72" s="21"/>
      <c r="J72" s="22"/>
      <c r="K72" s="22"/>
      <c r="L72" s="22"/>
      <c r="M72" s="22"/>
      <c r="N72" s="22"/>
      <c r="Q72" s="15"/>
      <c r="Y72" s="70"/>
    </row>
    <row r="73" spans="1:65" s="14" customFormat="1" ht="20.25" x14ac:dyDescent="0.25">
      <c r="A73" s="47"/>
      <c r="B73" s="16"/>
      <c r="C73" s="16"/>
      <c r="D73" s="16"/>
      <c r="E73" s="16"/>
      <c r="F73" s="16"/>
      <c r="G73" s="16"/>
      <c r="H73" s="21"/>
      <c r="I73" s="21"/>
      <c r="J73" s="81" t="s">
        <v>17</v>
      </c>
      <c r="K73" s="81"/>
      <c r="L73" s="81"/>
      <c r="M73" s="81"/>
      <c r="N73" s="81"/>
      <c r="Q73" s="15"/>
      <c r="Y73" s="70"/>
    </row>
    <row r="74" spans="1:65" s="23" customFormat="1" ht="20.25" x14ac:dyDescent="0.25">
      <c r="H74" s="24"/>
      <c r="I74" s="24"/>
      <c r="J74" s="24"/>
      <c r="R74" s="25"/>
      <c r="Y74" s="71"/>
    </row>
    <row r="75" spans="1:65" s="2" customFormat="1" x14ac:dyDescent="0.25">
      <c r="A75" s="1"/>
      <c r="C75" s="1"/>
      <c r="F75" s="1"/>
      <c r="G75" s="1"/>
      <c r="H75" s="3"/>
      <c r="I75" s="3"/>
      <c r="J75" s="3"/>
      <c r="P75" s="26"/>
      <c r="Q75" s="26"/>
      <c r="R75" s="27"/>
      <c r="S75" s="26"/>
      <c r="T75" s="26"/>
      <c r="U75" s="26"/>
      <c r="V75" s="26"/>
      <c r="W75" s="26"/>
      <c r="X75" s="26"/>
      <c r="Y75" s="72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</row>
    <row r="76" spans="1:65" s="2" customFormat="1" x14ac:dyDescent="0.25">
      <c r="A76" s="1"/>
      <c r="C76" s="1"/>
      <c r="F76" s="1"/>
      <c r="G76" s="1"/>
      <c r="H76" s="3"/>
      <c r="I76" s="3"/>
      <c r="J76" s="3"/>
      <c r="P76" s="26"/>
      <c r="Q76" s="26"/>
      <c r="R76" s="27"/>
      <c r="S76" s="26"/>
      <c r="T76" s="26"/>
      <c r="U76" s="26"/>
      <c r="V76" s="26"/>
      <c r="W76" s="26"/>
      <c r="X76" s="26"/>
      <c r="Y76" s="72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</row>
    <row r="77" spans="1:65" s="2" customFormat="1" x14ac:dyDescent="0.25">
      <c r="A77" s="1"/>
      <c r="C77" s="1"/>
      <c r="F77" s="1"/>
      <c r="G77" s="1"/>
      <c r="H77" s="3"/>
      <c r="I77" s="3"/>
      <c r="J77" s="3"/>
      <c r="P77" s="26"/>
      <c r="Q77" s="26"/>
      <c r="R77" s="27"/>
      <c r="S77" s="26"/>
      <c r="T77" s="26"/>
      <c r="U77" s="26"/>
      <c r="V77" s="26"/>
      <c r="W77" s="26"/>
      <c r="X77" s="26"/>
      <c r="Y77" s="72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</row>
    <row r="78" spans="1:65" s="2" customFormat="1" x14ac:dyDescent="0.25">
      <c r="A78" s="1"/>
      <c r="C78" s="1"/>
      <c r="F78" s="1"/>
      <c r="G78" s="1"/>
      <c r="H78" s="3"/>
      <c r="I78" s="3"/>
      <c r="J78" s="3"/>
      <c r="P78" s="26"/>
      <c r="Q78" s="26"/>
      <c r="R78" s="27"/>
      <c r="S78" s="26"/>
      <c r="T78" s="26"/>
      <c r="U78" s="26"/>
      <c r="V78" s="26"/>
      <c r="W78" s="26"/>
      <c r="X78" s="26"/>
      <c r="Y78" s="72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</row>
    <row r="79" spans="1:65" s="2" customFormat="1" x14ac:dyDescent="0.25">
      <c r="A79" s="1"/>
      <c r="C79" s="1"/>
      <c r="F79" s="1"/>
      <c r="G79" s="1"/>
      <c r="H79" s="3"/>
      <c r="I79" s="3"/>
      <c r="J79" s="3"/>
      <c r="P79" s="26"/>
      <c r="Q79" s="26"/>
      <c r="R79" s="27"/>
      <c r="S79" s="26"/>
      <c r="T79" s="26"/>
      <c r="U79" s="26"/>
      <c r="V79" s="26"/>
      <c r="W79" s="26"/>
      <c r="X79" s="26"/>
      <c r="Y79" s="72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</row>
    <row r="80" spans="1:65" s="2" customFormat="1" x14ac:dyDescent="0.25">
      <c r="A80" s="1"/>
      <c r="C80" s="1"/>
      <c r="F80" s="1"/>
      <c r="G80" s="1"/>
      <c r="H80" s="3"/>
      <c r="I80" s="3"/>
      <c r="J80" s="3"/>
      <c r="P80" s="26"/>
      <c r="Q80" s="26"/>
      <c r="R80" s="27"/>
      <c r="S80" s="26"/>
      <c r="T80" s="26"/>
      <c r="U80" s="26"/>
      <c r="V80" s="26"/>
      <c r="W80" s="26"/>
      <c r="X80" s="26"/>
      <c r="Y80" s="72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</row>
    <row r="81" spans="1:65" s="2" customFormat="1" x14ac:dyDescent="0.25">
      <c r="A81" s="1"/>
      <c r="C81" s="1"/>
      <c r="F81" s="1"/>
      <c r="G81" s="1"/>
      <c r="H81" s="3"/>
      <c r="I81" s="3"/>
      <c r="J81" s="3"/>
      <c r="P81" s="26"/>
      <c r="Q81" s="26"/>
      <c r="R81" s="27"/>
      <c r="S81" s="26"/>
      <c r="T81" s="26"/>
      <c r="U81" s="26"/>
      <c r="V81" s="26"/>
      <c r="W81" s="26"/>
      <c r="X81" s="26"/>
      <c r="Y81" s="72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</row>
    <row r="82" spans="1:65" s="2" customFormat="1" x14ac:dyDescent="0.25">
      <c r="A82" s="1"/>
      <c r="C82" s="1"/>
      <c r="F82" s="1"/>
      <c r="G82" s="1"/>
      <c r="H82" s="3"/>
      <c r="I82" s="3"/>
      <c r="J82" s="3"/>
      <c r="P82" s="26"/>
      <c r="Q82" s="26"/>
      <c r="R82" s="27"/>
      <c r="S82" s="26"/>
      <c r="T82" s="26"/>
      <c r="U82" s="26"/>
      <c r="V82" s="26"/>
      <c r="W82" s="26"/>
      <c r="X82" s="26"/>
      <c r="Y82" s="72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</row>
    <row r="83" spans="1:65" s="2" customFormat="1" x14ac:dyDescent="0.25">
      <c r="A83" s="1"/>
      <c r="C83" s="1"/>
      <c r="F83" s="1"/>
      <c r="G83" s="1"/>
      <c r="H83" s="3"/>
      <c r="I83" s="3"/>
      <c r="J83" s="3"/>
      <c r="P83" s="26"/>
      <c r="Q83" s="26"/>
      <c r="R83" s="27"/>
      <c r="S83" s="26"/>
      <c r="T83" s="26"/>
      <c r="U83" s="26"/>
      <c r="V83" s="26"/>
      <c r="W83" s="26"/>
      <c r="X83" s="26"/>
      <c r="Y83" s="72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</row>
    <row r="84" spans="1:65" s="2" customFormat="1" x14ac:dyDescent="0.25">
      <c r="A84" s="1"/>
      <c r="C84" s="1"/>
      <c r="F84" s="1"/>
      <c r="G84" s="1"/>
      <c r="H84" s="3"/>
      <c r="I84" s="3"/>
      <c r="J84" s="3"/>
      <c r="P84" s="26"/>
      <c r="Q84" s="26"/>
      <c r="R84" s="27"/>
      <c r="S84" s="26"/>
      <c r="T84" s="26"/>
      <c r="U84" s="26"/>
      <c r="V84" s="26"/>
      <c r="W84" s="26"/>
      <c r="X84" s="26"/>
      <c r="Y84" s="72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</row>
    <row r="85" spans="1:65" s="2" customFormat="1" x14ac:dyDescent="0.25">
      <c r="A85" s="1"/>
      <c r="C85" s="1"/>
      <c r="F85" s="1"/>
      <c r="G85" s="1"/>
      <c r="H85" s="3"/>
      <c r="I85" s="3"/>
      <c r="J85" s="3"/>
      <c r="P85" s="26"/>
      <c r="Q85" s="26"/>
      <c r="R85" s="27"/>
      <c r="S85" s="26"/>
      <c r="T85" s="26"/>
      <c r="U85" s="26"/>
      <c r="V85" s="26"/>
      <c r="W85" s="26"/>
      <c r="X85" s="26"/>
      <c r="Y85" s="72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</row>
    <row r="86" spans="1:65" s="2" customFormat="1" x14ac:dyDescent="0.25">
      <c r="A86" s="1"/>
      <c r="C86" s="1"/>
      <c r="F86" s="1"/>
      <c r="G86" s="1"/>
      <c r="H86" s="3"/>
      <c r="I86" s="3"/>
      <c r="J86" s="3"/>
      <c r="P86" s="26"/>
      <c r="Q86" s="26"/>
      <c r="R86" s="27"/>
      <c r="S86" s="26"/>
      <c r="T86" s="26"/>
      <c r="U86" s="26"/>
      <c r="V86" s="26"/>
      <c r="W86" s="26"/>
      <c r="X86" s="26"/>
      <c r="Y86" s="72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</row>
    <row r="87" spans="1:65" s="2" customFormat="1" x14ac:dyDescent="0.25">
      <c r="A87" s="1"/>
      <c r="C87" s="1"/>
      <c r="F87" s="1"/>
      <c r="G87" s="1"/>
      <c r="H87" s="3"/>
      <c r="I87" s="3"/>
      <c r="J87" s="3"/>
      <c r="P87" s="26"/>
      <c r="Q87" s="26"/>
      <c r="R87" s="27"/>
      <c r="S87" s="26"/>
      <c r="T87" s="26"/>
      <c r="U87" s="26"/>
      <c r="V87" s="26"/>
      <c r="W87" s="26"/>
      <c r="X87" s="26"/>
      <c r="Y87" s="72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</row>
    <row r="88" spans="1:65" s="2" customFormat="1" x14ac:dyDescent="0.25">
      <c r="A88" s="1"/>
      <c r="C88" s="1"/>
      <c r="F88" s="1"/>
      <c r="G88" s="1"/>
      <c r="H88" s="3"/>
      <c r="I88" s="3"/>
      <c r="J88" s="3"/>
      <c r="P88" s="26"/>
      <c r="Q88" s="26"/>
      <c r="R88" s="27"/>
      <c r="S88" s="26"/>
      <c r="T88" s="26"/>
      <c r="U88" s="26"/>
      <c r="V88" s="26"/>
      <c r="W88" s="26"/>
      <c r="X88" s="26"/>
      <c r="Y88" s="72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</row>
    <row r="89" spans="1:65" s="2" customFormat="1" x14ac:dyDescent="0.25">
      <c r="A89" s="1"/>
      <c r="C89" s="1"/>
      <c r="F89" s="1"/>
      <c r="G89" s="1"/>
      <c r="H89" s="3"/>
      <c r="I89" s="3"/>
      <c r="J89" s="3"/>
      <c r="P89" s="26"/>
      <c r="Q89" s="26"/>
      <c r="R89" s="27"/>
      <c r="S89" s="26"/>
      <c r="T89" s="26"/>
      <c r="U89" s="26"/>
      <c r="V89" s="26"/>
      <c r="W89" s="26"/>
      <c r="X89" s="26"/>
      <c r="Y89" s="72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</row>
    <row r="90" spans="1:65" s="2" customFormat="1" x14ac:dyDescent="0.25">
      <c r="A90" s="1"/>
      <c r="C90" s="1"/>
      <c r="F90" s="1"/>
      <c r="G90" s="1"/>
      <c r="H90" s="3"/>
      <c r="I90" s="3"/>
      <c r="J90" s="3"/>
      <c r="P90" s="26"/>
      <c r="Q90" s="26"/>
      <c r="R90" s="27"/>
      <c r="S90" s="26"/>
      <c r="T90" s="26"/>
      <c r="U90" s="26"/>
      <c r="V90" s="26"/>
      <c r="W90" s="26"/>
      <c r="X90" s="26"/>
      <c r="Y90" s="72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</row>
    <row r="91" spans="1:65" s="2" customFormat="1" x14ac:dyDescent="0.25">
      <c r="A91" s="1"/>
      <c r="C91" s="1"/>
      <c r="F91" s="1"/>
      <c r="G91" s="1"/>
      <c r="H91" s="3"/>
      <c r="I91" s="3"/>
      <c r="J91" s="3"/>
      <c r="P91" s="26"/>
      <c r="Q91" s="26"/>
      <c r="R91" s="27"/>
      <c r="S91" s="26"/>
      <c r="T91" s="26"/>
      <c r="U91" s="26"/>
      <c r="V91" s="26"/>
      <c r="W91" s="26"/>
      <c r="X91" s="26"/>
      <c r="Y91" s="72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</row>
    <row r="92" spans="1:65" s="2" customFormat="1" x14ac:dyDescent="0.25">
      <c r="A92" s="1"/>
      <c r="C92" s="1"/>
      <c r="F92" s="1"/>
      <c r="G92" s="1"/>
      <c r="H92" s="3"/>
      <c r="I92" s="3"/>
      <c r="J92" s="3"/>
      <c r="P92" s="26"/>
      <c r="Q92" s="26"/>
      <c r="R92" s="27"/>
      <c r="S92" s="26"/>
      <c r="T92" s="26"/>
      <c r="U92" s="26"/>
      <c r="V92" s="26"/>
      <c r="W92" s="26"/>
      <c r="X92" s="26"/>
      <c r="Y92" s="72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</row>
    <row r="93" spans="1:65" s="2" customFormat="1" x14ac:dyDescent="0.25">
      <c r="A93" s="1"/>
      <c r="C93" s="1"/>
      <c r="F93" s="1"/>
      <c r="G93" s="1"/>
      <c r="H93" s="3"/>
      <c r="I93" s="3"/>
      <c r="J93" s="3"/>
      <c r="P93" s="26"/>
      <c r="Q93" s="26"/>
      <c r="R93" s="27"/>
      <c r="S93" s="26"/>
      <c r="T93" s="26"/>
      <c r="U93" s="26"/>
      <c r="V93" s="26"/>
      <c r="W93" s="26"/>
      <c r="X93" s="26"/>
      <c r="Y93" s="72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</row>
    <row r="94" spans="1:65" s="2" customFormat="1" x14ac:dyDescent="0.25">
      <c r="A94" s="1"/>
      <c r="C94" s="1"/>
      <c r="F94" s="1"/>
      <c r="G94" s="1"/>
      <c r="H94" s="3"/>
      <c r="I94" s="3"/>
      <c r="J94" s="3"/>
      <c r="P94" s="26"/>
      <c r="Q94" s="26"/>
      <c r="R94" s="27"/>
      <c r="S94" s="26"/>
      <c r="T94" s="26"/>
      <c r="U94" s="26"/>
      <c r="V94" s="26"/>
      <c r="W94" s="26"/>
      <c r="X94" s="26"/>
      <c r="Y94" s="72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</row>
    <row r="95" spans="1:65" s="2" customFormat="1" x14ac:dyDescent="0.25">
      <c r="A95" s="1"/>
      <c r="C95" s="1"/>
      <c r="F95" s="1"/>
      <c r="G95" s="1"/>
      <c r="H95" s="3"/>
      <c r="I95" s="3"/>
      <c r="J95" s="3"/>
      <c r="P95" s="26"/>
      <c r="Q95" s="26"/>
      <c r="R95" s="27"/>
      <c r="S95" s="26"/>
      <c r="T95" s="26"/>
      <c r="U95" s="26"/>
      <c r="V95" s="26"/>
      <c r="W95" s="26"/>
      <c r="X95" s="26"/>
      <c r="Y95" s="72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</row>
    <row r="96" spans="1:65" s="2" customFormat="1" x14ac:dyDescent="0.25">
      <c r="A96" s="1"/>
      <c r="C96" s="1"/>
      <c r="F96" s="1"/>
      <c r="G96" s="1"/>
      <c r="H96" s="3"/>
      <c r="I96" s="3"/>
      <c r="J96" s="3"/>
      <c r="P96" s="26"/>
      <c r="Q96" s="26"/>
      <c r="R96" s="27"/>
      <c r="S96" s="26"/>
      <c r="T96" s="26"/>
      <c r="U96" s="26"/>
      <c r="V96" s="26"/>
      <c r="W96" s="26"/>
      <c r="X96" s="26"/>
      <c r="Y96" s="72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</row>
    <row r="97" spans="1:65" s="2" customFormat="1" x14ac:dyDescent="0.25">
      <c r="A97" s="1"/>
      <c r="C97" s="1"/>
      <c r="F97" s="1"/>
      <c r="G97" s="1"/>
      <c r="H97" s="3"/>
      <c r="I97" s="3"/>
      <c r="J97" s="3"/>
      <c r="P97" s="26"/>
      <c r="Q97" s="26"/>
      <c r="R97" s="27"/>
      <c r="S97" s="26"/>
      <c r="T97" s="26"/>
      <c r="U97" s="26"/>
      <c r="V97" s="26"/>
      <c r="W97" s="26"/>
      <c r="X97" s="26"/>
      <c r="Y97" s="72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</row>
    <row r="98" spans="1:65" s="2" customFormat="1" x14ac:dyDescent="0.25">
      <c r="A98" s="1"/>
      <c r="C98" s="1"/>
      <c r="F98" s="1"/>
      <c r="G98" s="1"/>
      <c r="H98" s="3"/>
      <c r="I98" s="3"/>
      <c r="J98" s="3"/>
      <c r="P98" s="26"/>
      <c r="Q98" s="26"/>
      <c r="R98" s="27"/>
      <c r="S98" s="26"/>
      <c r="T98" s="26"/>
      <c r="U98" s="26"/>
      <c r="V98" s="26"/>
      <c r="W98" s="26"/>
      <c r="X98" s="26"/>
      <c r="Y98" s="72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</row>
    <row r="99" spans="1:65" s="2" customFormat="1" x14ac:dyDescent="0.25">
      <c r="A99" s="1"/>
      <c r="C99" s="1"/>
      <c r="F99" s="1"/>
      <c r="G99" s="1"/>
      <c r="H99" s="3"/>
      <c r="I99" s="3"/>
      <c r="J99" s="3"/>
      <c r="P99" s="26"/>
      <c r="Q99" s="26"/>
      <c r="R99" s="27"/>
      <c r="S99" s="26"/>
      <c r="T99" s="26"/>
      <c r="U99" s="26"/>
      <c r="V99" s="26"/>
      <c r="W99" s="26"/>
      <c r="X99" s="26"/>
      <c r="Y99" s="72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</row>
    <row r="100" spans="1:65" s="2" customFormat="1" x14ac:dyDescent="0.25">
      <c r="A100" s="1"/>
      <c r="C100" s="1"/>
      <c r="F100" s="1"/>
      <c r="G100" s="1"/>
      <c r="H100" s="3"/>
      <c r="I100" s="3"/>
      <c r="J100" s="3"/>
      <c r="P100" s="26"/>
      <c r="Q100" s="26"/>
      <c r="R100" s="27"/>
      <c r="S100" s="26"/>
      <c r="T100" s="26"/>
      <c r="U100" s="26"/>
      <c r="V100" s="26"/>
      <c r="W100" s="26"/>
      <c r="X100" s="26"/>
      <c r="Y100" s="72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</row>
    <row r="101" spans="1:65" s="2" customFormat="1" x14ac:dyDescent="0.25">
      <c r="A101" s="1"/>
      <c r="C101" s="1"/>
      <c r="F101" s="1"/>
      <c r="G101" s="1"/>
      <c r="H101" s="3"/>
      <c r="I101" s="3"/>
      <c r="J101" s="3"/>
      <c r="P101" s="26"/>
      <c r="Q101" s="26"/>
      <c r="R101" s="27"/>
      <c r="S101" s="26"/>
      <c r="T101" s="26"/>
      <c r="U101" s="26"/>
      <c r="V101" s="26"/>
      <c r="W101" s="26"/>
      <c r="X101" s="26"/>
      <c r="Y101" s="72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</row>
    <row r="102" spans="1:65" s="2" customFormat="1" x14ac:dyDescent="0.25">
      <c r="A102" s="1"/>
      <c r="C102" s="1"/>
      <c r="F102" s="1"/>
      <c r="G102" s="1"/>
      <c r="H102" s="3"/>
      <c r="I102" s="3"/>
      <c r="J102" s="3"/>
      <c r="P102" s="26"/>
      <c r="Q102" s="26"/>
      <c r="R102" s="27"/>
      <c r="S102" s="26"/>
      <c r="T102" s="26"/>
      <c r="U102" s="26"/>
      <c r="V102" s="26"/>
      <c r="W102" s="26"/>
      <c r="X102" s="26"/>
      <c r="Y102" s="72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</row>
    <row r="103" spans="1:65" s="2" customFormat="1" x14ac:dyDescent="0.25">
      <c r="A103" s="1"/>
      <c r="C103" s="1"/>
      <c r="F103" s="1"/>
      <c r="G103" s="1"/>
      <c r="H103" s="3"/>
      <c r="I103" s="3"/>
      <c r="J103" s="3"/>
      <c r="P103" s="26"/>
      <c r="Q103" s="26"/>
      <c r="R103" s="27"/>
      <c r="S103" s="26"/>
      <c r="T103" s="26"/>
      <c r="U103" s="26"/>
      <c r="V103" s="26"/>
      <c r="W103" s="26"/>
      <c r="X103" s="26"/>
      <c r="Y103" s="72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</row>
    <row r="104" spans="1:65" s="2" customFormat="1" x14ac:dyDescent="0.25">
      <c r="A104" s="1"/>
      <c r="C104" s="1"/>
      <c r="F104" s="1"/>
      <c r="G104" s="1"/>
      <c r="H104" s="3"/>
      <c r="I104" s="3"/>
      <c r="J104" s="3"/>
      <c r="P104" s="26"/>
      <c r="Q104" s="26"/>
      <c r="R104" s="27"/>
      <c r="S104" s="26"/>
      <c r="T104" s="26"/>
      <c r="U104" s="26"/>
      <c r="V104" s="26"/>
      <c r="W104" s="26"/>
      <c r="X104" s="26"/>
      <c r="Y104" s="72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</row>
    <row r="105" spans="1:65" s="2" customFormat="1" x14ac:dyDescent="0.25">
      <c r="A105" s="1"/>
      <c r="C105" s="1"/>
      <c r="F105" s="1"/>
      <c r="G105" s="1"/>
      <c r="H105" s="3"/>
      <c r="I105" s="3"/>
      <c r="J105" s="3"/>
      <c r="P105" s="26"/>
      <c r="Q105" s="26"/>
      <c r="R105" s="27"/>
      <c r="S105" s="26"/>
      <c r="T105" s="26"/>
      <c r="U105" s="26"/>
      <c r="V105" s="26"/>
      <c r="W105" s="26"/>
      <c r="X105" s="26"/>
      <c r="Y105" s="72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</row>
    <row r="106" spans="1:65" s="2" customFormat="1" x14ac:dyDescent="0.25">
      <c r="A106" s="1"/>
      <c r="C106" s="1"/>
      <c r="F106" s="1"/>
      <c r="G106" s="1"/>
      <c r="H106" s="3"/>
      <c r="I106" s="3"/>
      <c r="J106" s="3"/>
      <c r="P106" s="26"/>
      <c r="Q106" s="26"/>
      <c r="R106" s="27"/>
      <c r="S106" s="26"/>
      <c r="T106" s="26"/>
      <c r="U106" s="26"/>
      <c r="V106" s="26"/>
      <c r="W106" s="26"/>
      <c r="X106" s="26"/>
      <c r="Y106" s="72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</row>
    <row r="107" spans="1:65" s="2" customFormat="1" x14ac:dyDescent="0.25">
      <c r="A107" s="1"/>
      <c r="C107" s="1"/>
      <c r="F107" s="1"/>
      <c r="G107" s="1"/>
      <c r="H107" s="3"/>
      <c r="I107" s="3"/>
      <c r="J107" s="3"/>
      <c r="P107" s="26"/>
      <c r="Q107" s="26"/>
      <c r="R107" s="27"/>
      <c r="S107" s="26"/>
      <c r="T107" s="26"/>
      <c r="U107" s="26"/>
      <c r="V107" s="26"/>
      <c r="W107" s="26"/>
      <c r="X107" s="26"/>
      <c r="Y107" s="72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</row>
    <row r="108" spans="1:65" s="2" customFormat="1" x14ac:dyDescent="0.25">
      <c r="A108" s="1"/>
      <c r="C108" s="1"/>
      <c r="F108" s="1"/>
      <c r="G108" s="1"/>
      <c r="H108" s="3"/>
      <c r="I108" s="3"/>
      <c r="J108" s="3"/>
      <c r="P108" s="26"/>
      <c r="Q108" s="26"/>
      <c r="R108" s="27"/>
      <c r="S108" s="26"/>
      <c r="T108" s="26"/>
      <c r="U108" s="26"/>
      <c r="V108" s="26"/>
      <c r="W108" s="26"/>
      <c r="X108" s="26"/>
      <c r="Y108" s="72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</row>
    <row r="109" spans="1:65" s="2" customFormat="1" x14ac:dyDescent="0.25">
      <c r="A109" s="1"/>
      <c r="C109" s="1"/>
      <c r="F109" s="1"/>
      <c r="G109" s="1"/>
      <c r="H109" s="3"/>
      <c r="I109" s="3"/>
      <c r="J109" s="3"/>
      <c r="P109" s="26"/>
      <c r="Q109" s="26"/>
      <c r="R109" s="27"/>
      <c r="S109" s="26"/>
      <c r="T109" s="26"/>
      <c r="U109" s="26"/>
      <c r="V109" s="26"/>
      <c r="W109" s="26"/>
      <c r="X109" s="26"/>
      <c r="Y109" s="72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</row>
    <row r="110" spans="1:65" s="2" customFormat="1" x14ac:dyDescent="0.25">
      <c r="A110" s="1"/>
      <c r="C110" s="1"/>
      <c r="F110" s="1"/>
      <c r="G110" s="1"/>
      <c r="H110" s="3"/>
      <c r="I110" s="3"/>
      <c r="J110" s="3"/>
      <c r="P110" s="26"/>
      <c r="Q110" s="26"/>
      <c r="R110" s="27"/>
      <c r="S110" s="26"/>
      <c r="T110" s="26"/>
      <c r="U110" s="26"/>
      <c r="V110" s="26"/>
      <c r="W110" s="26"/>
      <c r="X110" s="26"/>
      <c r="Y110" s="72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</row>
    <row r="111" spans="1:65" s="29" customFormat="1" x14ac:dyDescent="0.25">
      <c r="A111" s="28"/>
      <c r="C111" s="28"/>
      <c r="F111" s="28"/>
      <c r="G111" s="28"/>
      <c r="H111" s="30"/>
      <c r="I111" s="30"/>
      <c r="J111" s="30"/>
      <c r="P111" s="14"/>
      <c r="Q111" s="14"/>
      <c r="R111" s="15"/>
      <c r="S111" s="14"/>
      <c r="T111" s="14"/>
      <c r="U111" s="14"/>
      <c r="V111" s="14"/>
      <c r="W111" s="14"/>
      <c r="X111" s="14"/>
      <c r="Y111" s="70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</row>
  </sheetData>
  <sheetProtection password="CB18" sheet="1" formatCells="0" formatColumns="0" formatRows="0" insertColumns="0" insertRows="0" insertHyperlinks="0" deleteColumns="0" deleteRows="0" sort="0" autoFilter="0" pivotTables="0"/>
  <autoFilter ref="A9:BM55"/>
  <sortState ref="A10:BT98">
    <sortCondition ref="B10:B98"/>
  </sortState>
  <mergeCells count="18">
    <mergeCell ref="A2:D2"/>
    <mergeCell ref="A66:O66"/>
    <mergeCell ref="A69:F69"/>
    <mergeCell ref="A70:F70"/>
    <mergeCell ref="A3:O3"/>
    <mergeCell ref="A4:O4"/>
    <mergeCell ref="A5:O5"/>
    <mergeCell ref="A6:O6"/>
    <mergeCell ref="A7:O7"/>
    <mergeCell ref="A59:O59"/>
    <mergeCell ref="A65:O65"/>
    <mergeCell ref="A64:O64"/>
    <mergeCell ref="K8:M8"/>
    <mergeCell ref="O10:O55"/>
    <mergeCell ref="A56:H56"/>
    <mergeCell ref="A63:O63"/>
    <mergeCell ref="J70:N70"/>
    <mergeCell ref="J73:N73"/>
  </mergeCells>
  <pageMargins left="0.7" right="0.7" top="0.75" bottom="0.75" header="0.3" footer="0.3"/>
  <pageSetup paperSize="9" scale="23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399A9279CB549876302B0C953BF29" ma:contentTypeVersion="13" ma:contentTypeDescription="Create a new document." ma:contentTypeScope="" ma:versionID="d36e222cedabf49b691d7e81b45958a3">
  <xsd:schema xmlns:xsd="http://www.w3.org/2001/XMLSchema" xmlns:xs="http://www.w3.org/2001/XMLSchema" xmlns:p="http://schemas.microsoft.com/office/2006/metadata/properties" xmlns:ns2="e8510b5f-6aa8-4b41-ad21-0333e6d625da" xmlns:ns3="62edf88c-bd47-4408-9cff-6a35ee0b3946" xmlns:ns4="6f5c1268-c313-4c88-a7d8-4dfb6146562e" targetNamespace="http://schemas.microsoft.com/office/2006/metadata/properties" ma:root="true" ma:fieldsID="f7b84816fc71069edcad0bf285521e98" ns2:_="" ns3:_="" ns4:_="">
    <xsd:import namespace="e8510b5f-6aa8-4b41-ad21-0333e6d625da"/>
    <xsd:import namespace="62edf88c-bd47-4408-9cff-6a35ee0b3946"/>
    <xsd:import namespace="6f5c1268-c313-4c88-a7d8-4dfb614656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iteId" minOccurs="0"/>
                <xsd:element ref="ns3:WebId" minOccurs="0"/>
                <xsd:element ref="ns3:ListId" minOccurs="0"/>
                <xsd:element ref="ns3:FieldName" minOccurs="0"/>
                <xsd:element ref="ns3:ItemId" minOccurs="0"/>
                <xsd:element ref="ns3:Sorting" minOccurs="0"/>
                <xsd:element ref="ns2:SharedWithUsers" minOccurs="0"/>
                <xsd:element ref="ns4:SiteId0" minOccurs="0"/>
                <xsd:element ref="ns4:WebId0" minOccurs="0"/>
                <xsd:element ref="ns4:ListId0" minOccurs="0"/>
                <xsd:element ref="ns4:FieldName0" minOccurs="0"/>
                <xsd:element ref="ns4:ItemId0" minOccurs="0"/>
                <xsd:element ref="ns4:Sorting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0b5f-6aa8-4b41-ad21-0333e6d625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df88c-bd47-4408-9cff-6a35ee0b3946" elementFormDefault="qualified">
    <xsd:import namespace="http://schemas.microsoft.com/office/2006/documentManagement/types"/>
    <xsd:import namespace="http://schemas.microsoft.com/office/infopath/2007/PartnerControls"/>
    <xsd:element name="SiteId" ma:index="11" nillable="true" ma:displayName="SiteId" ma:indexed="true" ma:internalName="SiteId">
      <xsd:simpleType>
        <xsd:restriction base="dms:Text"/>
      </xsd:simpleType>
    </xsd:element>
    <xsd:element name="WebId" ma:index="12" nillable="true" ma:displayName="WebId" ma:indexed="true" ma:internalName="WebId">
      <xsd:simpleType>
        <xsd:restriction base="dms:Text"/>
      </xsd:simpleType>
    </xsd:element>
    <xsd:element name="ListId" ma:index="13" nillable="true" ma:displayName="ListId" ma:indexed="true" ma:internalName="ListId">
      <xsd:simpleType>
        <xsd:restriction base="dms:Text"/>
      </xsd:simpleType>
    </xsd:element>
    <xsd:element name="FieldName" ma:index="14" nillable="true" ma:displayName="FieldName" ma:indexed="true" ma:internalName="FieldName">
      <xsd:simpleType>
        <xsd:restriction base="dms:Text"/>
      </xsd:simpleType>
    </xsd:element>
    <xsd:element name="ItemId" ma:index="15" nillable="true" ma:displayName="ItemId" ma:indexed="true" ma:internalName="ItemId">
      <xsd:simpleType>
        <xsd:restriction base="dms:Number"/>
      </xsd:simpleType>
    </xsd:element>
    <xsd:element name="Sorting" ma:index="16" nillable="true" ma:displayName="Sorting" ma:internalName="Sort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c1268-c313-4c88-a7d8-4dfb6146562e" elementFormDefault="qualified">
    <xsd:import namespace="http://schemas.microsoft.com/office/2006/documentManagement/types"/>
    <xsd:import namespace="http://schemas.microsoft.com/office/infopath/2007/PartnerControls"/>
    <xsd:element name="SiteId0" ma:index="18" nillable="true" ma:displayName="SiteId" ma:internalName="SiteId0">
      <xsd:simpleType>
        <xsd:restriction base="dms:Text"/>
      </xsd:simpleType>
    </xsd:element>
    <xsd:element name="WebId0" ma:index="19" nillable="true" ma:displayName="WebId" ma:internalName="WebId0">
      <xsd:simpleType>
        <xsd:restriction base="dms:Text"/>
      </xsd:simpleType>
    </xsd:element>
    <xsd:element name="ListId0" ma:index="20" nillable="true" ma:displayName="ListId" ma:internalName="ListId0">
      <xsd:simpleType>
        <xsd:restriction base="dms:Text"/>
      </xsd:simpleType>
    </xsd:element>
    <xsd:element name="FieldName0" ma:index="21" nillable="true" ma:displayName="FieldName" ma:internalName="FieldName0">
      <xsd:simpleType>
        <xsd:restriction base="dms:Text"/>
      </xsd:simpleType>
    </xsd:element>
    <xsd:element name="ItemId0" ma:index="22" nillable="true" ma:displayName="ItemId" ma:internalName="ItemId0">
      <xsd:simpleType>
        <xsd:restriction base="dms:Number"/>
      </xsd:simpleType>
    </xsd:element>
    <xsd:element name="Sorting0" ma:index="23" nillable="true" ma:displayName="Sorting" ma:internalName="Sorting0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eldName0 xmlns="6f5c1268-c313-4c88-a7d8-4dfb6146562e" xsi:nil="true"/>
    <FieldName xmlns="62edf88c-bd47-4408-9cff-6a35ee0b3946" xsi:nil="true"/>
    <WebId xmlns="62edf88c-bd47-4408-9cff-6a35ee0b3946" xsi:nil="true"/>
    <SiteId0 xmlns="6f5c1268-c313-4c88-a7d8-4dfb6146562e" xsi:nil="true"/>
    <ListId0 xmlns="6f5c1268-c313-4c88-a7d8-4dfb6146562e" xsi:nil="true"/>
    <WebId0 xmlns="6f5c1268-c313-4c88-a7d8-4dfb6146562e" xsi:nil="true"/>
    <ItemId0 xmlns="6f5c1268-c313-4c88-a7d8-4dfb6146562e" xsi:nil="true"/>
    <ItemId xmlns="62edf88c-bd47-4408-9cff-6a35ee0b3946" xsi:nil="true"/>
    <ListId xmlns="62edf88c-bd47-4408-9cff-6a35ee0b3946" xsi:nil="true"/>
    <SiteId xmlns="62edf88c-bd47-4408-9cff-6a35ee0b3946" xsi:nil="true"/>
    <Sorting0 xmlns="6f5c1268-c313-4c88-a7d8-4dfb6146562e" xsi:nil="true"/>
    <Sorting xmlns="62edf88c-bd47-4408-9cff-6a35ee0b3946" xsi:nil="true"/>
    <_dlc_DocId xmlns="e8510b5f-6aa8-4b41-ad21-0333e6d625da" xsi:nil="true"/>
    <_dlc_DocIdUrl xmlns="e8510b5f-6aa8-4b41-ad21-0333e6d625da">
      <Url xsi:nil="true"/>
      <Description xsi:nil="true"/>
    </_dlc_DocIdUrl>
  </documentManagement>
</p:properties>
</file>

<file path=customXml/itemProps1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2DBE26-7888-4726-A3E6-B76BBF6C1B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BE5304C-0170-4B34-A454-C9816689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0b5f-6aa8-4b41-ad21-0333e6d625da"/>
    <ds:schemaRef ds:uri="62edf88c-bd47-4408-9cff-6a35ee0b3946"/>
    <ds:schemaRef ds:uri="6f5c1268-c313-4c88-a7d8-4dfb6146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5AD6511-53B9-47AE-93B6-4FF8A34405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f5c1268-c313-4c88-a7d8-4dfb6146562e"/>
    <ds:schemaRef ds:uri="e8510b5f-6aa8-4b41-ad21-0333e6d625da"/>
    <ds:schemaRef ds:uri="http://purl.org/dc/elements/1.1/"/>
    <ds:schemaRef ds:uri="62edf88c-bd47-4408-9cff-6a35ee0b394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andr0304</cp:lastModifiedBy>
  <cp:lastPrinted>2025-01-21T12:38:54Z</cp:lastPrinted>
  <dcterms:created xsi:type="dcterms:W3CDTF">2016-10-11T08:44:59Z</dcterms:created>
  <dcterms:modified xsi:type="dcterms:W3CDTF">2026-08-10T12:05:47Z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0x010100F00399A9279CB549876302B0C953BF29</vt:lpwstr>
  </property>
  <property fmtid="{D5CDD505-2E9C-101B-9397-08002B2CF9AE}" pid="3" name="_dlc_DocIdItemGuid">
    <vt:lpwstr>1381d521-4a68-4d8e-8911-b6e8e2a8598a</vt:lpwstr>
  </property>
</Properties>
</file>